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kmcelhone\Desktop\MagiCut Quote\"/>
    </mc:Choice>
  </mc:AlternateContent>
  <xr:revisionPtr revIDLastSave="0" documentId="13_ncr:1_{52291B4C-271A-45BC-B6CA-277506D918C7}" xr6:coauthVersionLast="36" xr6:coauthVersionMax="36" xr10:uidLastSave="{00000000-0000-0000-0000-000000000000}"/>
  <bookViews>
    <workbookView xWindow="1620" yWindow="345" windowWidth="19980" windowHeight="8145" xr2:uid="{00000000-000D-0000-FFFF-FFFF00000000}"/>
  </bookViews>
  <sheets>
    <sheet name="Order" sheetId="16" r:id="rId1"/>
    <sheet name="MFC" sheetId="13" r:id="rId2"/>
    <sheet name="0.8mm Edging" sheetId="14" r:id="rId3"/>
    <sheet name="2mm Edging" sheetId="15" r:id="rId4"/>
  </sheets>
  <definedNames>
    <definedName name="_0.8mmEdging">'0.8mm Edging'!$B$4:$B$213</definedName>
    <definedName name="_2mmEdging">'2mm Edging'!$B$2:$B$212</definedName>
    <definedName name="_MFC">MFC!$A$2:$A$205</definedName>
  </definedName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6" l="1"/>
  <c r="L6" i="16" l="1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5" i="16"/>
  <c r="F6" i="16" l="1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5" i="16"/>
  <c r="S6" i="16" l="1"/>
  <c r="O6" i="16" s="1"/>
  <c r="S7" i="16"/>
  <c r="T7" i="16"/>
  <c r="P7" i="16" s="1"/>
  <c r="U7" i="16"/>
  <c r="Q7" i="16" s="1"/>
  <c r="V7" i="16"/>
  <c r="R7" i="16" s="1"/>
  <c r="S8" i="16"/>
  <c r="O8" i="16" s="1"/>
  <c r="T8" i="16"/>
  <c r="P8" i="16" s="1"/>
  <c r="U8" i="16"/>
  <c r="Q8" i="16" s="1"/>
  <c r="V8" i="16"/>
  <c r="S9" i="16"/>
  <c r="T9" i="16"/>
  <c r="U9" i="16"/>
  <c r="V9" i="16"/>
  <c r="R9" i="16" s="1"/>
  <c r="S10" i="16"/>
  <c r="O10" i="16" s="1"/>
  <c r="T10" i="16"/>
  <c r="P10" i="16" s="1"/>
  <c r="U10" i="16"/>
  <c r="Q10" i="16" s="1"/>
  <c r="V10" i="16"/>
  <c r="S11" i="16"/>
  <c r="T11" i="16"/>
  <c r="P11" i="16" s="1"/>
  <c r="U11" i="16"/>
  <c r="Q11" i="16" s="1"/>
  <c r="V11" i="16"/>
  <c r="R11" i="16" s="1"/>
  <c r="S12" i="16"/>
  <c r="O12" i="16" s="1"/>
  <c r="T12" i="16"/>
  <c r="P12" i="16" s="1"/>
  <c r="U12" i="16"/>
  <c r="Q12" i="16" s="1"/>
  <c r="V12" i="16"/>
  <c r="S13" i="16"/>
  <c r="O13" i="16" s="1"/>
  <c r="T13" i="16"/>
  <c r="U13" i="16"/>
  <c r="V13" i="16"/>
  <c r="R13" i="16" s="1"/>
  <c r="S14" i="16"/>
  <c r="O14" i="16" s="1"/>
  <c r="T14" i="16"/>
  <c r="U14" i="16"/>
  <c r="V14" i="16"/>
  <c r="S15" i="16"/>
  <c r="O15" i="16" s="1"/>
  <c r="T15" i="16"/>
  <c r="U15" i="16"/>
  <c r="Q15" i="16" s="1"/>
  <c r="V15" i="16"/>
  <c r="R15" i="16" s="1"/>
  <c r="S16" i="16"/>
  <c r="O16" i="16" s="1"/>
  <c r="T16" i="16"/>
  <c r="P16" i="16" s="1"/>
  <c r="U16" i="16"/>
  <c r="Q16" i="16" s="1"/>
  <c r="V16" i="16"/>
  <c r="S17" i="16"/>
  <c r="O17" i="16" s="1"/>
  <c r="T17" i="16"/>
  <c r="P17" i="16" s="1"/>
  <c r="U17" i="16"/>
  <c r="V17" i="16"/>
  <c r="R17" i="16" s="1"/>
  <c r="S18" i="16"/>
  <c r="O18" i="16" s="1"/>
  <c r="T18" i="16"/>
  <c r="P18" i="16" s="1"/>
  <c r="U18" i="16"/>
  <c r="Q18" i="16" s="1"/>
  <c r="V18" i="16"/>
  <c r="S19" i="16"/>
  <c r="O19" i="16" s="1"/>
  <c r="T19" i="16"/>
  <c r="P19" i="16" s="1"/>
  <c r="U19" i="16"/>
  <c r="Q19" i="16" s="1"/>
  <c r="V19" i="16"/>
  <c r="R19" i="16" s="1"/>
  <c r="S20" i="16"/>
  <c r="O20" i="16" s="1"/>
  <c r="T20" i="16"/>
  <c r="P20" i="16" s="1"/>
  <c r="U20" i="16"/>
  <c r="Q20" i="16" s="1"/>
  <c r="V20" i="16"/>
  <c r="R20" i="16" s="1"/>
  <c r="S21" i="16"/>
  <c r="T21" i="16"/>
  <c r="P21" i="16" s="1"/>
  <c r="U21" i="16"/>
  <c r="V21" i="16"/>
  <c r="R21" i="16" s="1"/>
  <c r="S22" i="16"/>
  <c r="O22" i="16" s="1"/>
  <c r="T22" i="16"/>
  <c r="P22" i="16" s="1"/>
  <c r="U22" i="16"/>
  <c r="Q22" i="16" s="1"/>
  <c r="V22" i="16"/>
  <c r="R22" i="16" s="1"/>
  <c r="S23" i="16"/>
  <c r="O23" i="16" s="1"/>
  <c r="T23" i="16"/>
  <c r="P23" i="16" s="1"/>
  <c r="U23" i="16"/>
  <c r="Q23" i="16" s="1"/>
  <c r="V23" i="16"/>
  <c r="R23" i="16" s="1"/>
  <c r="S24" i="16"/>
  <c r="O24" i="16" s="1"/>
  <c r="T24" i="16"/>
  <c r="P24" i="16" s="1"/>
  <c r="U24" i="16"/>
  <c r="Q24" i="16" s="1"/>
  <c r="V24" i="16"/>
  <c r="R24" i="16" s="1"/>
  <c r="S25" i="16"/>
  <c r="O25" i="16" s="1"/>
  <c r="T25" i="16"/>
  <c r="P25" i="16" s="1"/>
  <c r="U25" i="16"/>
  <c r="Q25" i="16" s="1"/>
  <c r="V25" i="16"/>
  <c r="R25" i="16" s="1"/>
  <c r="S26" i="16"/>
  <c r="O26" i="16" s="1"/>
  <c r="T26" i="16"/>
  <c r="P26" i="16" s="1"/>
  <c r="U26" i="16"/>
  <c r="Q26" i="16" s="1"/>
  <c r="V26" i="16"/>
  <c r="R26" i="16" s="1"/>
  <c r="S27" i="16"/>
  <c r="T27" i="16"/>
  <c r="P27" i="16" s="1"/>
  <c r="U27" i="16"/>
  <c r="Q27" i="16" s="1"/>
  <c r="V27" i="16"/>
  <c r="R27" i="16" s="1"/>
  <c r="S28" i="16"/>
  <c r="O28" i="16" s="1"/>
  <c r="T28" i="16"/>
  <c r="P28" i="16" s="1"/>
  <c r="U28" i="16"/>
  <c r="Q28" i="16" s="1"/>
  <c r="V28" i="16"/>
  <c r="R28" i="16" s="1"/>
  <c r="S29" i="16"/>
  <c r="O29" i="16" s="1"/>
  <c r="T29" i="16"/>
  <c r="P29" i="16" s="1"/>
  <c r="U29" i="16"/>
  <c r="Q29" i="16" s="1"/>
  <c r="V29" i="16"/>
  <c r="R29" i="16" s="1"/>
  <c r="S30" i="16"/>
  <c r="O30" i="16" s="1"/>
  <c r="T30" i="16"/>
  <c r="P30" i="16" s="1"/>
  <c r="U30" i="16"/>
  <c r="Q30" i="16" s="1"/>
  <c r="V30" i="16"/>
  <c r="R30" i="16" s="1"/>
  <c r="S31" i="16"/>
  <c r="T31" i="16"/>
  <c r="P31" i="16" s="1"/>
  <c r="U31" i="16"/>
  <c r="Q31" i="16" s="1"/>
  <c r="V31" i="16"/>
  <c r="R31" i="16" s="1"/>
  <c r="S32" i="16"/>
  <c r="O32" i="16" s="1"/>
  <c r="T32" i="16"/>
  <c r="P32" i="16" s="1"/>
  <c r="U32" i="16"/>
  <c r="Q32" i="16" s="1"/>
  <c r="V32" i="16"/>
  <c r="R32" i="16" s="1"/>
  <c r="S33" i="16"/>
  <c r="O33" i="16" s="1"/>
  <c r="T33" i="16"/>
  <c r="P33" i="16" s="1"/>
  <c r="U33" i="16"/>
  <c r="Q33" i="16" s="1"/>
  <c r="V33" i="16"/>
  <c r="R33" i="16" s="1"/>
  <c r="S34" i="16"/>
  <c r="O34" i="16" s="1"/>
  <c r="T34" i="16"/>
  <c r="P34" i="16" s="1"/>
  <c r="U34" i="16"/>
  <c r="Q34" i="16" s="1"/>
  <c r="V34" i="16"/>
  <c r="R34" i="16" s="1"/>
  <c r="S35" i="16"/>
  <c r="O35" i="16" s="1"/>
  <c r="T35" i="16"/>
  <c r="P35" i="16" s="1"/>
  <c r="U35" i="16"/>
  <c r="Q35" i="16" s="1"/>
  <c r="V35" i="16"/>
  <c r="R35" i="16" s="1"/>
  <c r="S36" i="16"/>
  <c r="O36" i="16" s="1"/>
  <c r="T36" i="16"/>
  <c r="P36" i="16" s="1"/>
  <c r="U36" i="16"/>
  <c r="Q36" i="16" s="1"/>
  <c r="V36" i="16"/>
  <c r="R36" i="16" s="1"/>
  <c r="S37" i="16"/>
  <c r="O37" i="16" s="1"/>
  <c r="T37" i="16"/>
  <c r="P37" i="16" s="1"/>
  <c r="U37" i="16"/>
  <c r="Q37" i="16" s="1"/>
  <c r="V37" i="16"/>
  <c r="R37" i="16" s="1"/>
  <c r="S38" i="16"/>
  <c r="O38" i="16" s="1"/>
  <c r="T38" i="16"/>
  <c r="P38" i="16" s="1"/>
  <c r="U38" i="16"/>
  <c r="Q38" i="16" s="1"/>
  <c r="V38" i="16"/>
  <c r="R38" i="16" s="1"/>
  <c r="S39" i="16"/>
  <c r="O39" i="16" s="1"/>
  <c r="T39" i="16"/>
  <c r="P39" i="16" s="1"/>
  <c r="U39" i="16"/>
  <c r="Q39" i="16" s="1"/>
  <c r="V39" i="16"/>
  <c r="R39" i="16" s="1"/>
  <c r="S40" i="16"/>
  <c r="O40" i="16" s="1"/>
  <c r="T40" i="16"/>
  <c r="P40" i="16" s="1"/>
  <c r="U40" i="16"/>
  <c r="Q40" i="16" s="1"/>
  <c r="V40" i="16"/>
  <c r="R40" i="16" s="1"/>
  <c r="S41" i="16"/>
  <c r="O41" i="16" s="1"/>
  <c r="T41" i="16"/>
  <c r="P41" i="16" s="1"/>
  <c r="U41" i="16"/>
  <c r="Q41" i="16" s="1"/>
  <c r="V41" i="16"/>
  <c r="R41" i="16" s="1"/>
  <c r="S42" i="16"/>
  <c r="O42" i="16" s="1"/>
  <c r="T42" i="16"/>
  <c r="P42" i="16" s="1"/>
  <c r="U42" i="16"/>
  <c r="Q42" i="16" s="1"/>
  <c r="V42" i="16"/>
  <c r="R42" i="16" s="1"/>
  <c r="S43" i="16"/>
  <c r="T43" i="16"/>
  <c r="P43" i="16" s="1"/>
  <c r="U43" i="16"/>
  <c r="Q43" i="16" s="1"/>
  <c r="V43" i="16"/>
  <c r="R43" i="16" s="1"/>
  <c r="S44" i="16"/>
  <c r="O44" i="16" s="1"/>
  <c r="T44" i="16"/>
  <c r="P44" i="16" s="1"/>
  <c r="U44" i="16"/>
  <c r="Q44" i="16" s="1"/>
  <c r="V44" i="16"/>
  <c r="R44" i="16" s="1"/>
  <c r="S45" i="16"/>
  <c r="O45" i="16" s="1"/>
  <c r="T45" i="16"/>
  <c r="P45" i="16" s="1"/>
  <c r="U45" i="16"/>
  <c r="Q45" i="16" s="1"/>
  <c r="V45" i="16"/>
  <c r="R45" i="16" s="1"/>
  <c r="S46" i="16"/>
  <c r="O46" i="16" s="1"/>
  <c r="T46" i="16"/>
  <c r="P46" i="16" s="1"/>
  <c r="U46" i="16"/>
  <c r="Q46" i="16" s="1"/>
  <c r="V46" i="16"/>
  <c r="R46" i="16" s="1"/>
  <c r="S47" i="16"/>
  <c r="O47" i="16" s="1"/>
  <c r="T47" i="16"/>
  <c r="P47" i="16" s="1"/>
  <c r="U47" i="16"/>
  <c r="Q47" i="16" s="1"/>
  <c r="V47" i="16"/>
  <c r="R47" i="16" s="1"/>
  <c r="S48" i="16"/>
  <c r="O48" i="16" s="1"/>
  <c r="T48" i="16"/>
  <c r="P48" i="16" s="1"/>
  <c r="U48" i="16"/>
  <c r="Q48" i="16" s="1"/>
  <c r="V48" i="16"/>
  <c r="R48" i="16" s="1"/>
  <c r="S49" i="16"/>
  <c r="O49" i="16" s="1"/>
  <c r="T49" i="16"/>
  <c r="P49" i="16" s="1"/>
  <c r="U49" i="16"/>
  <c r="Q49" i="16" s="1"/>
  <c r="V49" i="16"/>
  <c r="R49" i="16" s="1"/>
  <c r="S50" i="16"/>
  <c r="O50" i="16" s="1"/>
  <c r="T50" i="16"/>
  <c r="P50" i="16" s="1"/>
  <c r="U50" i="16"/>
  <c r="Q50" i="16" s="1"/>
  <c r="V50" i="16"/>
  <c r="R50" i="16" s="1"/>
  <c r="S51" i="16"/>
  <c r="O51" i="16" s="1"/>
  <c r="T51" i="16"/>
  <c r="P51" i="16" s="1"/>
  <c r="U51" i="16"/>
  <c r="Q51" i="16" s="1"/>
  <c r="V51" i="16"/>
  <c r="R51" i="16" s="1"/>
  <c r="S52" i="16"/>
  <c r="O52" i="16" s="1"/>
  <c r="T52" i="16"/>
  <c r="P52" i="16" s="1"/>
  <c r="U52" i="16"/>
  <c r="Q52" i="16" s="1"/>
  <c r="V52" i="16"/>
  <c r="R52" i="16" s="1"/>
  <c r="S53" i="16"/>
  <c r="O53" i="16" s="1"/>
  <c r="T53" i="16"/>
  <c r="P53" i="16" s="1"/>
  <c r="U53" i="16"/>
  <c r="Q53" i="16" s="1"/>
  <c r="V53" i="16"/>
  <c r="R53" i="16" s="1"/>
  <c r="S54" i="16"/>
  <c r="O54" i="16" s="1"/>
  <c r="T54" i="16"/>
  <c r="P54" i="16" s="1"/>
  <c r="U54" i="16"/>
  <c r="Q54" i="16" s="1"/>
  <c r="V54" i="16"/>
  <c r="R54" i="16" s="1"/>
  <c r="S55" i="16"/>
  <c r="O55" i="16" s="1"/>
  <c r="T55" i="16"/>
  <c r="P55" i="16" s="1"/>
  <c r="U55" i="16"/>
  <c r="Q55" i="16" s="1"/>
  <c r="V55" i="16"/>
  <c r="R55" i="16" s="1"/>
  <c r="S56" i="16"/>
  <c r="O56" i="16" s="1"/>
  <c r="T56" i="16"/>
  <c r="P56" i="16" s="1"/>
  <c r="U56" i="16"/>
  <c r="Q56" i="16" s="1"/>
  <c r="V56" i="16"/>
  <c r="R56" i="16" s="1"/>
  <c r="S57" i="16"/>
  <c r="O57" i="16" s="1"/>
  <c r="T57" i="16"/>
  <c r="P57" i="16" s="1"/>
  <c r="U57" i="16"/>
  <c r="Q57" i="16" s="1"/>
  <c r="V57" i="16"/>
  <c r="R57" i="16" s="1"/>
  <c r="S58" i="16"/>
  <c r="O58" i="16" s="1"/>
  <c r="T58" i="16"/>
  <c r="P58" i="16" s="1"/>
  <c r="U58" i="16"/>
  <c r="Q58" i="16" s="1"/>
  <c r="V58" i="16"/>
  <c r="R58" i="16" s="1"/>
  <c r="S59" i="16"/>
  <c r="O59" i="16" s="1"/>
  <c r="T59" i="16"/>
  <c r="P59" i="16" s="1"/>
  <c r="U59" i="16"/>
  <c r="Q59" i="16" s="1"/>
  <c r="V59" i="16"/>
  <c r="R59" i="16" s="1"/>
  <c r="S60" i="16"/>
  <c r="O60" i="16" s="1"/>
  <c r="T60" i="16"/>
  <c r="P60" i="16" s="1"/>
  <c r="U60" i="16"/>
  <c r="Q60" i="16" s="1"/>
  <c r="V60" i="16"/>
  <c r="R60" i="16" s="1"/>
  <c r="S61" i="16"/>
  <c r="O61" i="16" s="1"/>
  <c r="T61" i="16"/>
  <c r="P61" i="16" s="1"/>
  <c r="U61" i="16"/>
  <c r="Q61" i="16" s="1"/>
  <c r="V61" i="16"/>
  <c r="R61" i="16" s="1"/>
  <c r="S62" i="16"/>
  <c r="O62" i="16" s="1"/>
  <c r="T62" i="16"/>
  <c r="P62" i="16" s="1"/>
  <c r="U62" i="16"/>
  <c r="Q62" i="16" s="1"/>
  <c r="V62" i="16"/>
  <c r="R62" i="16" s="1"/>
  <c r="S63" i="16"/>
  <c r="O63" i="16" s="1"/>
  <c r="T63" i="16"/>
  <c r="U63" i="16"/>
  <c r="Q63" i="16" s="1"/>
  <c r="V63" i="16"/>
  <c r="R63" i="16" s="1"/>
  <c r="S64" i="16"/>
  <c r="O64" i="16" s="1"/>
  <c r="T64" i="16"/>
  <c r="P64" i="16" s="1"/>
  <c r="U64" i="16"/>
  <c r="Q64" i="16" s="1"/>
  <c r="V64" i="16"/>
  <c r="R64" i="16" s="1"/>
  <c r="S65" i="16"/>
  <c r="O65" i="16" s="1"/>
  <c r="T65" i="16"/>
  <c r="P65" i="16" s="1"/>
  <c r="U65" i="16"/>
  <c r="Q65" i="16" s="1"/>
  <c r="V65" i="16"/>
  <c r="R65" i="16" s="1"/>
  <c r="S66" i="16"/>
  <c r="O66" i="16" s="1"/>
  <c r="T66" i="16"/>
  <c r="P66" i="16" s="1"/>
  <c r="U66" i="16"/>
  <c r="Q66" i="16" s="1"/>
  <c r="V66" i="16"/>
  <c r="R66" i="16" s="1"/>
  <c r="S67" i="16"/>
  <c r="O67" i="16" s="1"/>
  <c r="T67" i="16"/>
  <c r="P67" i="16" s="1"/>
  <c r="U67" i="16"/>
  <c r="Q67" i="16" s="1"/>
  <c r="V67" i="16"/>
  <c r="R67" i="16" s="1"/>
  <c r="S68" i="16"/>
  <c r="O68" i="16" s="1"/>
  <c r="T68" i="16"/>
  <c r="P68" i="16" s="1"/>
  <c r="U68" i="16"/>
  <c r="Q68" i="16" s="1"/>
  <c r="V68" i="16"/>
  <c r="R68" i="16" s="1"/>
  <c r="S69" i="16"/>
  <c r="O69" i="16" s="1"/>
  <c r="T69" i="16"/>
  <c r="P69" i="16" s="1"/>
  <c r="U69" i="16"/>
  <c r="Q69" i="16" s="1"/>
  <c r="V69" i="16"/>
  <c r="R69" i="16" s="1"/>
  <c r="S70" i="16"/>
  <c r="O70" i="16" s="1"/>
  <c r="T70" i="16"/>
  <c r="P70" i="16" s="1"/>
  <c r="U70" i="16"/>
  <c r="Q70" i="16" s="1"/>
  <c r="V70" i="16"/>
  <c r="R70" i="16" s="1"/>
  <c r="S71" i="16"/>
  <c r="O71" i="16" s="1"/>
  <c r="T71" i="16"/>
  <c r="P71" i="16" s="1"/>
  <c r="U71" i="16"/>
  <c r="Q71" i="16" s="1"/>
  <c r="V71" i="16"/>
  <c r="R71" i="16" s="1"/>
  <c r="S72" i="16"/>
  <c r="O72" i="16" s="1"/>
  <c r="T72" i="16"/>
  <c r="P72" i="16" s="1"/>
  <c r="U72" i="16"/>
  <c r="Q72" i="16" s="1"/>
  <c r="V72" i="16"/>
  <c r="R72" i="16" s="1"/>
  <c r="S73" i="16"/>
  <c r="O73" i="16" s="1"/>
  <c r="T73" i="16"/>
  <c r="P73" i="16" s="1"/>
  <c r="U73" i="16"/>
  <c r="Q73" i="16" s="1"/>
  <c r="V73" i="16"/>
  <c r="R73" i="16" s="1"/>
  <c r="S74" i="16"/>
  <c r="O74" i="16" s="1"/>
  <c r="T74" i="16"/>
  <c r="P74" i="16" s="1"/>
  <c r="U74" i="16"/>
  <c r="Q74" i="16" s="1"/>
  <c r="V74" i="16"/>
  <c r="R74" i="16" s="1"/>
  <c r="S75" i="16"/>
  <c r="O75" i="16" s="1"/>
  <c r="T75" i="16"/>
  <c r="P75" i="16" s="1"/>
  <c r="U75" i="16"/>
  <c r="Q75" i="16" s="1"/>
  <c r="V75" i="16"/>
  <c r="R75" i="16" s="1"/>
  <c r="S76" i="16"/>
  <c r="O76" i="16" s="1"/>
  <c r="T76" i="16"/>
  <c r="P76" i="16" s="1"/>
  <c r="U76" i="16"/>
  <c r="Q76" i="16" s="1"/>
  <c r="V76" i="16"/>
  <c r="R76" i="16" s="1"/>
  <c r="S77" i="16"/>
  <c r="O77" i="16" s="1"/>
  <c r="T77" i="16"/>
  <c r="P77" i="16" s="1"/>
  <c r="U77" i="16"/>
  <c r="Q77" i="16" s="1"/>
  <c r="V77" i="16"/>
  <c r="R77" i="16" s="1"/>
  <c r="S78" i="16"/>
  <c r="O78" i="16" s="1"/>
  <c r="T78" i="16"/>
  <c r="P78" i="16" s="1"/>
  <c r="U78" i="16"/>
  <c r="Q78" i="16" s="1"/>
  <c r="V78" i="16"/>
  <c r="R78" i="16" s="1"/>
  <c r="S79" i="16"/>
  <c r="O79" i="16" s="1"/>
  <c r="T79" i="16"/>
  <c r="P79" i="16" s="1"/>
  <c r="U79" i="16"/>
  <c r="Q79" i="16" s="1"/>
  <c r="V79" i="16"/>
  <c r="R79" i="16" s="1"/>
  <c r="S80" i="16"/>
  <c r="O80" i="16" s="1"/>
  <c r="T80" i="16"/>
  <c r="P80" i="16" s="1"/>
  <c r="U80" i="16"/>
  <c r="Q80" i="16" s="1"/>
  <c r="V80" i="16"/>
  <c r="R80" i="16" s="1"/>
  <c r="S81" i="16"/>
  <c r="O81" i="16" s="1"/>
  <c r="T81" i="16"/>
  <c r="P81" i="16" s="1"/>
  <c r="U81" i="16"/>
  <c r="Q81" i="16" s="1"/>
  <c r="V81" i="16"/>
  <c r="R81" i="16" s="1"/>
  <c r="S82" i="16"/>
  <c r="O82" i="16" s="1"/>
  <c r="T82" i="16"/>
  <c r="P82" i="16" s="1"/>
  <c r="U82" i="16"/>
  <c r="Q82" i="16" s="1"/>
  <c r="V82" i="16"/>
  <c r="R82" i="16" s="1"/>
  <c r="S83" i="16"/>
  <c r="O83" i="16" s="1"/>
  <c r="T83" i="16"/>
  <c r="P83" i="16" s="1"/>
  <c r="U83" i="16"/>
  <c r="Q83" i="16" s="1"/>
  <c r="V83" i="16"/>
  <c r="R83" i="16" s="1"/>
  <c r="S84" i="16"/>
  <c r="O84" i="16" s="1"/>
  <c r="T84" i="16"/>
  <c r="P84" i="16" s="1"/>
  <c r="U84" i="16"/>
  <c r="Q84" i="16" s="1"/>
  <c r="V84" i="16"/>
  <c r="R84" i="16" s="1"/>
  <c r="S85" i="16"/>
  <c r="O85" i="16" s="1"/>
  <c r="T85" i="16"/>
  <c r="P85" i="16" s="1"/>
  <c r="U85" i="16"/>
  <c r="Q85" i="16" s="1"/>
  <c r="V85" i="16"/>
  <c r="R85" i="16" s="1"/>
  <c r="S86" i="16"/>
  <c r="O86" i="16" s="1"/>
  <c r="T86" i="16"/>
  <c r="P86" i="16" s="1"/>
  <c r="U86" i="16"/>
  <c r="Q86" i="16" s="1"/>
  <c r="V86" i="16"/>
  <c r="R86" i="16" s="1"/>
  <c r="S87" i="16"/>
  <c r="O87" i="16" s="1"/>
  <c r="T87" i="16"/>
  <c r="P87" i="16" s="1"/>
  <c r="U87" i="16"/>
  <c r="Q87" i="16" s="1"/>
  <c r="V87" i="16"/>
  <c r="R87" i="16" s="1"/>
  <c r="S88" i="16"/>
  <c r="O88" i="16" s="1"/>
  <c r="T88" i="16"/>
  <c r="P88" i="16" s="1"/>
  <c r="U88" i="16"/>
  <c r="Q88" i="16" s="1"/>
  <c r="V88" i="16"/>
  <c r="R88" i="16" s="1"/>
  <c r="S89" i="16"/>
  <c r="O89" i="16" s="1"/>
  <c r="T89" i="16"/>
  <c r="P89" i="16" s="1"/>
  <c r="U89" i="16"/>
  <c r="Q89" i="16" s="1"/>
  <c r="V89" i="16"/>
  <c r="R89" i="16" s="1"/>
  <c r="S90" i="16"/>
  <c r="O90" i="16" s="1"/>
  <c r="T90" i="16"/>
  <c r="P90" i="16" s="1"/>
  <c r="U90" i="16"/>
  <c r="Q90" i="16" s="1"/>
  <c r="V90" i="16"/>
  <c r="R90" i="16" s="1"/>
  <c r="S91" i="16"/>
  <c r="O91" i="16" s="1"/>
  <c r="T91" i="16"/>
  <c r="P91" i="16" s="1"/>
  <c r="U91" i="16"/>
  <c r="Q91" i="16" s="1"/>
  <c r="V91" i="16"/>
  <c r="R91" i="16" s="1"/>
  <c r="S92" i="16"/>
  <c r="O92" i="16" s="1"/>
  <c r="T92" i="16"/>
  <c r="P92" i="16" s="1"/>
  <c r="U92" i="16"/>
  <c r="Q92" i="16" s="1"/>
  <c r="V92" i="16"/>
  <c r="R92" i="16" s="1"/>
  <c r="W6" i="16"/>
  <c r="X6" i="16" s="1"/>
  <c r="O7" i="16"/>
  <c r="W7" i="16"/>
  <c r="X7" i="16"/>
  <c r="R8" i="16"/>
  <c r="W8" i="16"/>
  <c r="X8" i="16"/>
  <c r="O9" i="16"/>
  <c r="P9" i="16"/>
  <c r="Q9" i="16"/>
  <c r="W9" i="16"/>
  <c r="X9" i="16"/>
  <c r="R10" i="16"/>
  <c r="W10" i="16"/>
  <c r="X10" i="16"/>
  <c r="O11" i="16"/>
  <c r="W11" i="16"/>
  <c r="X11" i="16"/>
  <c r="R12" i="16"/>
  <c r="W12" i="16"/>
  <c r="X12" i="16"/>
  <c r="P13" i="16"/>
  <c r="Q13" i="16"/>
  <c r="W13" i="16"/>
  <c r="X13" i="16"/>
  <c r="W14" i="16"/>
  <c r="X14" i="16"/>
  <c r="P15" i="16"/>
  <c r="W15" i="16"/>
  <c r="X15" i="16"/>
  <c r="R16" i="16"/>
  <c r="W16" i="16"/>
  <c r="X16" i="16"/>
  <c r="Q17" i="16"/>
  <c r="W17" i="16"/>
  <c r="X17" i="16"/>
  <c r="R18" i="16"/>
  <c r="W18" i="16"/>
  <c r="X18" i="16"/>
  <c r="W19" i="16"/>
  <c r="X19" i="16"/>
  <c r="W20" i="16"/>
  <c r="X20" i="16"/>
  <c r="O21" i="16"/>
  <c r="Q21" i="16"/>
  <c r="W21" i="16"/>
  <c r="X21" i="16"/>
  <c r="W22" i="16"/>
  <c r="X22" i="16"/>
  <c r="W23" i="16"/>
  <c r="X23" i="16"/>
  <c r="W24" i="16"/>
  <c r="X24" i="16"/>
  <c r="W25" i="16"/>
  <c r="X25" i="16"/>
  <c r="W26" i="16"/>
  <c r="X26" i="16"/>
  <c r="O27" i="16"/>
  <c r="W27" i="16"/>
  <c r="X27" i="16"/>
  <c r="W28" i="16"/>
  <c r="X28" i="16"/>
  <c r="W29" i="16"/>
  <c r="X29" i="16"/>
  <c r="W30" i="16"/>
  <c r="X30" i="16"/>
  <c r="O31" i="16"/>
  <c r="W31" i="16"/>
  <c r="X31" i="16"/>
  <c r="W32" i="16"/>
  <c r="X32" i="16"/>
  <c r="W33" i="16"/>
  <c r="X33" i="16"/>
  <c r="W34" i="16"/>
  <c r="X34" i="16"/>
  <c r="W35" i="16"/>
  <c r="X35" i="16"/>
  <c r="W36" i="16"/>
  <c r="X36" i="16"/>
  <c r="W37" i="16"/>
  <c r="X37" i="16"/>
  <c r="W38" i="16"/>
  <c r="X38" i="16"/>
  <c r="W39" i="16"/>
  <c r="X39" i="16"/>
  <c r="W40" i="16"/>
  <c r="X40" i="16"/>
  <c r="W41" i="16"/>
  <c r="X41" i="16"/>
  <c r="W42" i="16"/>
  <c r="X42" i="16"/>
  <c r="O43" i="16"/>
  <c r="W43" i="16"/>
  <c r="X43" i="16"/>
  <c r="W44" i="16"/>
  <c r="X44" i="16"/>
  <c r="W45" i="16"/>
  <c r="X45" i="16"/>
  <c r="W46" i="16"/>
  <c r="X46" i="16"/>
  <c r="W47" i="16"/>
  <c r="X47" i="16"/>
  <c r="W48" i="16"/>
  <c r="X48" i="16"/>
  <c r="W49" i="16"/>
  <c r="X49" i="16"/>
  <c r="W50" i="16"/>
  <c r="X50" i="16"/>
  <c r="W51" i="16"/>
  <c r="X51" i="16"/>
  <c r="W52" i="16"/>
  <c r="X52" i="16"/>
  <c r="W53" i="16"/>
  <c r="X53" i="16"/>
  <c r="W54" i="16"/>
  <c r="X54" i="16"/>
  <c r="W55" i="16"/>
  <c r="X55" i="16"/>
  <c r="W56" i="16"/>
  <c r="X56" i="16"/>
  <c r="W57" i="16"/>
  <c r="X57" i="16"/>
  <c r="W58" i="16"/>
  <c r="X58" i="16"/>
  <c r="W59" i="16"/>
  <c r="X59" i="16"/>
  <c r="W60" i="16"/>
  <c r="X60" i="16"/>
  <c r="W61" i="16"/>
  <c r="X61" i="16"/>
  <c r="W62" i="16"/>
  <c r="X62" i="16"/>
  <c r="P63" i="16"/>
  <c r="W63" i="16"/>
  <c r="X63" i="16"/>
  <c r="W64" i="16"/>
  <c r="X64" i="16"/>
  <c r="W65" i="16"/>
  <c r="X65" i="16"/>
  <c r="W66" i="16"/>
  <c r="X66" i="16"/>
  <c r="W67" i="16"/>
  <c r="X67" i="16"/>
  <c r="W68" i="16"/>
  <c r="X68" i="16"/>
  <c r="W69" i="16"/>
  <c r="X69" i="16"/>
  <c r="W70" i="16"/>
  <c r="X70" i="16"/>
  <c r="W71" i="16"/>
  <c r="X71" i="16"/>
  <c r="W72" i="16"/>
  <c r="X72" i="16"/>
  <c r="W73" i="16"/>
  <c r="X73" i="16"/>
  <c r="W74" i="16"/>
  <c r="X74" i="16"/>
  <c r="W75" i="16"/>
  <c r="X75" i="16"/>
  <c r="W76" i="16"/>
  <c r="X76" i="16"/>
  <c r="W77" i="16"/>
  <c r="X77" i="16"/>
  <c r="W78" i="16"/>
  <c r="X78" i="16"/>
  <c r="W79" i="16"/>
  <c r="X79" i="16"/>
  <c r="W80" i="16"/>
  <c r="X80" i="16"/>
  <c r="W81" i="16"/>
  <c r="X81" i="16"/>
  <c r="W82" i="16"/>
  <c r="X82" i="16"/>
  <c r="W83" i="16"/>
  <c r="X83" i="16"/>
  <c r="W84" i="16"/>
  <c r="X84" i="16"/>
  <c r="W85" i="16"/>
  <c r="X85" i="16"/>
  <c r="W86" i="16"/>
  <c r="X86" i="16"/>
  <c r="W87" i="16"/>
  <c r="X87" i="16"/>
  <c r="W88" i="16"/>
  <c r="X88" i="16"/>
  <c r="W89" i="16"/>
  <c r="X89" i="16"/>
  <c r="W90" i="16"/>
  <c r="X90" i="16"/>
  <c r="W91" i="16"/>
  <c r="X91" i="16"/>
  <c r="W92" i="16"/>
  <c r="X92" i="16"/>
  <c r="W5" i="16"/>
  <c r="X5" i="16" s="1"/>
  <c r="N48" i="16" l="1"/>
  <c r="M37" i="16"/>
  <c r="M78" i="16"/>
  <c r="N64" i="16"/>
  <c r="N60" i="16"/>
  <c r="N44" i="16"/>
  <c r="M45" i="16"/>
  <c r="M69" i="16"/>
  <c r="M65" i="16"/>
  <c r="N40" i="16"/>
  <c r="N36" i="16"/>
  <c r="N32" i="16"/>
  <c r="N72" i="16"/>
  <c r="M61" i="16"/>
  <c r="M49" i="16"/>
  <c r="M41" i="16"/>
  <c r="M33" i="16"/>
  <c r="N90" i="16"/>
  <c r="N86" i="16"/>
  <c r="N74" i="16"/>
  <c r="M57" i="16"/>
  <c r="N56" i="16"/>
  <c r="N91" i="16"/>
  <c r="M91" i="16"/>
  <c r="N92" i="16"/>
  <c r="V6" i="16"/>
  <c r="R6" i="16" s="1"/>
  <c r="U6" i="16"/>
  <c r="Q6" i="16" s="1"/>
  <c r="T6" i="16"/>
  <c r="P6" i="16" s="1"/>
  <c r="N6" i="16" s="1"/>
  <c r="N82" i="16"/>
  <c r="N89" i="16"/>
  <c r="M86" i="16"/>
  <c r="N85" i="16"/>
  <c r="M29" i="16"/>
  <c r="N28" i="16"/>
  <c r="N77" i="16"/>
  <c r="N52" i="16"/>
  <c r="M71" i="16"/>
  <c r="N70" i="16"/>
  <c r="M67" i="16"/>
  <c r="N66" i="16"/>
  <c r="M63" i="16"/>
  <c r="N62" i="16"/>
  <c r="N81" i="16"/>
  <c r="M73" i="16"/>
  <c r="N68" i="16"/>
  <c r="M53" i="16"/>
  <c r="M92" i="16"/>
  <c r="N87" i="16"/>
  <c r="N83" i="16"/>
  <c r="N79" i="16"/>
  <c r="N75" i="16"/>
  <c r="N88" i="16"/>
  <c r="M85" i="16"/>
  <c r="M81" i="16"/>
  <c r="N80" i="16"/>
  <c r="M77" i="16"/>
  <c r="N76" i="16"/>
  <c r="N84" i="16"/>
  <c r="N78" i="16"/>
  <c r="M12" i="16"/>
  <c r="N11" i="16"/>
  <c r="M8" i="16"/>
  <c r="M59" i="16"/>
  <c r="N58" i="16"/>
  <c r="M55" i="16"/>
  <c r="N54" i="16"/>
  <c r="M51" i="16"/>
  <c r="N50" i="16"/>
  <c r="M47" i="16"/>
  <c r="N46" i="16"/>
  <c r="M43" i="16"/>
  <c r="N42" i="16"/>
  <c r="M39" i="16"/>
  <c r="N38" i="16"/>
  <c r="M35" i="16"/>
  <c r="N34" i="16"/>
  <c r="M31" i="16"/>
  <c r="N30" i="16"/>
  <c r="M27" i="16"/>
  <c r="N26" i="16"/>
  <c r="M23" i="16"/>
  <c r="N22" i="16"/>
  <c r="M19" i="16"/>
  <c r="N18" i="16"/>
  <c r="M15" i="16"/>
  <c r="M13" i="16"/>
  <c r="N12" i="16"/>
  <c r="M9" i="16"/>
  <c r="N8" i="16"/>
  <c r="R14" i="16"/>
  <c r="Q14" i="16"/>
  <c r="P14" i="16"/>
  <c r="N14" i="16" s="1"/>
  <c r="N13" i="16"/>
  <c r="M10" i="16"/>
  <c r="N9" i="16"/>
  <c r="M11" i="16"/>
  <c r="N10" i="16"/>
  <c r="M7" i="16"/>
  <c r="N7" i="16"/>
  <c r="M79" i="16"/>
  <c r="M72" i="16"/>
  <c r="N71" i="16"/>
  <c r="M68" i="16"/>
  <c r="N67" i="16"/>
  <c r="M64" i="16"/>
  <c r="N63" i="16"/>
  <c r="M60" i="16"/>
  <c r="N59" i="16"/>
  <c r="M56" i="16"/>
  <c r="N55" i="16"/>
  <c r="M52" i="16"/>
  <c r="N51" i="16"/>
  <c r="M48" i="16"/>
  <c r="N47" i="16"/>
  <c r="M44" i="16"/>
  <c r="N43" i="16"/>
  <c r="M40" i="16"/>
  <c r="N39" i="16"/>
  <c r="M36" i="16"/>
  <c r="N35" i="16"/>
  <c r="M32" i="16"/>
  <c r="N31" i="16"/>
  <c r="M28" i="16"/>
  <c r="N27" i="16"/>
  <c r="M24" i="16"/>
  <c r="N23" i="16"/>
  <c r="M20" i="16"/>
  <c r="N19" i="16"/>
  <c r="M16" i="16"/>
  <c r="N15" i="16"/>
  <c r="M88" i="16"/>
  <c r="M80" i="16"/>
  <c r="M25" i="16"/>
  <c r="N24" i="16"/>
  <c r="M21" i="16"/>
  <c r="N20" i="16"/>
  <c r="M17" i="16"/>
  <c r="N16" i="16"/>
  <c r="M74" i="16"/>
  <c r="M90" i="16"/>
  <c r="M83" i="16"/>
  <c r="M75" i="16"/>
  <c r="N73" i="16"/>
  <c r="M70" i="16"/>
  <c r="N69" i="16"/>
  <c r="M66" i="16"/>
  <c r="N65" i="16"/>
  <c r="M62" i="16"/>
  <c r="N61" i="16"/>
  <c r="M58" i="16"/>
  <c r="N57" i="16"/>
  <c r="M54" i="16"/>
  <c r="N53" i="16"/>
  <c r="M50" i="16"/>
  <c r="N49" i="16"/>
  <c r="M46" i="16"/>
  <c r="N45" i="16"/>
  <c r="M42" i="16"/>
  <c r="N41" i="16"/>
  <c r="M38" i="16"/>
  <c r="N37" i="16"/>
  <c r="M34" i="16"/>
  <c r="N33" i="16"/>
  <c r="M30" i="16"/>
  <c r="N29" i="16"/>
  <c r="M26" i="16"/>
  <c r="N25" i="16"/>
  <c r="M22" i="16"/>
  <c r="N21" i="16"/>
  <c r="M18" i="16"/>
  <c r="N17" i="16"/>
  <c r="M89" i="16"/>
  <c r="M82" i="16"/>
  <c r="M84" i="16"/>
  <c r="M76" i="16"/>
  <c r="M87" i="16"/>
  <c r="T5" i="16"/>
  <c r="M6" i="16" l="1"/>
  <c r="M14" i="16"/>
  <c r="S5" i="16"/>
  <c r="P5" i="16" l="1"/>
  <c r="O5" i="16"/>
  <c r="F2" i="16"/>
  <c r="N5" i="16" l="1"/>
  <c r="U5" i="16" l="1"/>
  <c r="Q5" i="16" s="1"/>
  <c r="V5" i="16" l="1"/>
  <c r="R5" i="16" s="1"/>
  <c r="M5" i="16" s="1"/>
</calcChain>
</file>

<file path=xl/sharedStrings.xml><?xml version="1.0" encoding="utf-8"?>
<sst xmlns="http://schemas.openxmlformats.org/spreadsheetml/2006/main" count="1700" uniqueCount="1203">
  <si>
    <t>E3309 18</t>
  </si>
  <si>
    <t>E3325 18</t>
  </si>
  <si>
    <t>E3326 18</t>
  </si>
  <si>
    <t>E3335 18</t>
  </si>
  <si>
    <t>E1137 18</t>
  </si>
  <si>
    <t>E1145 18</t>
  </si>
  <si>
    <t>E1146 18</t>
  </si>
  <si>
    <t>E321 18</t>
  </si>
  <si>
    <t>E501 18</t>
  </si>
  <si>
    <t>E509 18</t>
  </si>
  <si>
    <t>E525 18</t>
  </si>
  <si>
    <t>E540 18</t>
  </si>
  <si>
    <t>E599 18</t>
  </si>
  <si>
    <t>E626 18</t>
  </si>
  <si>
    <t>E636 18</t>
  </si>
  <si>
    <t>E1176 18</t>
  </si>
  <si>
    <t>E1180 18</t>
  </si>
  <si>
    <t>E1181 18</t>
  </si>
  <si>
    <t>E1250 18</t>
  </si>
  <si>
    <t>E1277 18</t>
  </si>
  <si>
    <t>E1298 18</t>
  </si>
  <si>
    <t>E1372 18</t>
  </si>
  <si>
    <t>E1377 18</t>
  </si>
  <si>
    <t>E1379 18</t>
  </si>
  <si>
    <t>D175 18</t>
  </si>
  <si>
    <t>Product Code</t>
  </si>
  <si>
    <t>E795 18</t>
  </si>
  <si>
    <t>E1486 18</t>
  </si>
  <si>
    <t>E3170 18</t>
  </si>
  <si>
    <t>E3303 18</t>
  </si>
  <si>
    <t>E3332 18</t>
  </si>
  <si>
    <t>E3368 18</t>
  </si>
  <si>
    <t>E3452 18</t>
  </si>
  <si>
    <t>E3700 18</t>
  </si>
  <si>
    <t>E3702 18</t>
  </si>
  <si>
    <t>E3710 18</t>
  </si>
  <si>
    <t>Description</t>
  </si>
  <si>
    <t>E3840 18</t>
  </si>
  <si>
    <t>E1484 18</t>
  </si>
  <si>
    <t>E1387 18</t>
  </si>
  <si>
    <t>E1399 18</t>
  </si>
  <si>
    <t>E1401 18</t>
  </si>
  <si>
    <t>E1474 18</t>
  </si>
  <si>
    <t>E1615 18</t>
  </si>
  <si>
    <t>E3012 18</t>
  </si>
  <si>
    <t>E3058 18</t>
  </si>
  <si>
    <t>E3090 18</t>
  </si>
  <si>
    <t>D180 18</t>
  </si>
  <si>
    <t>E1122 18</t>
  </si>
  <si>
    <t>E750 18</t>
  </si>
  <si>
    <t>E507 18</t>
  </si>
  <si>
    <t>E705 18</t>
  </si>
  <si>
    <t>E740 18</t>
  </si>
  <si>
    <t>E748 18</t>
  </si>
  <si>
    <t>E1312 18</t>
  </si>
  <si>
    <t>E788 18</t>
  </si>
  <si>
    <t>E968 18</t>
  </si>
  <si>
    <t>E131 18</t>
  </si>
  <si>
    <t>E140 18</t>
  </si>
  <si>
    <t>E311 18</t>
  </si>
  <si>
    <t>E323 18</t>
  </si>
  <si>
    <t>E325 18</t>
  </si>
  <si>
    <t>E330 18</t>
  </si>
  <si>
    <t>E332 18</t>
  </si>
  <si>
    <t>E340 18</t>
  </si>
  <si>
    <t>E390 18</t>
  </si>
  <si>
    <t>E400 18</t>
  </si>
  <si>
    <t>E404 18</t>
  </si>
  <si>
    <t>E420 18</t>
  </si>
  <si>
    <t>E504 18</t>
  </si>
  <si>
    <t>E515 18</t>
  </si>
  <si>
    <t>E522 18</t>
  </si>
  <si>
    <t>E570 18</t>
  </si>
  <si>
    <t>E606 18</t>
  </si>
  <si>
    <t>E608 18</t>
  </si>
  <si>
    <t>E630 18</t>
  </si>
  <si>
    <t>E646 18</t>
  </si>
  <si>
    <t>E655 18</t>
  </si>
  <si>
    <t>E1150 18</t>
  </si>
  <si>
    <t>E1313 18</t>
  </si>
  <si>
    <t>E1424 18</t>
  </si>
  <si>
    <t>E3131 18</t>
  </si>
  <si>
    <t>E3133 18</t>
  </si>
  <si>
    <t>E3156 18</t>
  </si>
  <si>
    <t>E3171 18</t>
  </si>
  <si>
    <t>E3331 18</t>
  </si>
  <si>
    <t>E3395 18</t>
  </si>
  <si>
    <t>E3451 18</t>
  </si>
  <si>
    <t>E3730 18</t>
  </si>
  <si>
    <t>E1123 18</t>
  </si>
  <si>
    <t>E1331 18</t>
  </si>
  <si>
    <t>E3146 18</t>
  </si>
  <si>
    <t>E3158 18</t>
  </si>
  <si>
    <t>E3190 18</t>
  </si>
  <si>
    <t>E3349 18</t>
  </si>
  <si>
    <t>E3430 18</t>
  </si>
  <si>
    <t>E3453 18</t>
  </si>
  <si>
    <t>E3330 18</t>
  </si>
  <si>
    <t>E1210 18</t>
  </si>
  <si>
    <t>E1336 18</t>
  </si>
  <si>
    <t>E3176 18</t>
  </si>
  <si>
    <t>E3178 18</t>
  </si>
  <si>
    <t>E3342 18</t>
  </si>
  <si>
    <t>E3403 18</t>
  </si>
  <si>
    <t>E3406 18</t>
  </si>
  <si>
    <t>E1000PG 18</t>
  </si>
  <si>
    <t>E323PG 18</t>
  </si>
  <si>
    <t>E702PG 18</t>
  </si>
  <si>
    <t>E708PG 18</t>
  </si>
  <si>
    <t>E732PG 18</t>
  </si>
  <si>
    <t>E961PG 18</t>
  </si>
  <si>
    <t>E999PG 18</t>
  </si>
  <si>
    <t>E206PG 18</t>
  </si>
  <si>
    <t>E812PG 18</t>
  </si>
  <si>
    <t>E1000PM 18</t>
  </si>
  <si>
    <t>E599PM 18</t>
  </si>
  <si>
    <t>E702PM 18</t>
  </si>
  <si>
    <t>E708PM 18</t>
  </si>
  <si>
    <t>E727PM 18</t>
  </si>
  <si>
    <t>E732PM 18</t>
  </si>
  <si>
    <t>E961PM 18</t>
  </si>
  <si>
    <t>E999PM 18</t>
  </si>
  <si>
    <t>E206PM 18</t>
  </si>
  <si>
    <t>E627PM 18</t>
  </si>
  <si>
    <t>E980J 18</t>
  </si>
  <si>
    <t>E998 18</t>
  </si>
  <si>
    <t>E9992 18</t>
  </si>
  <si>
    <t>E3450 18</t>
  </si>
  <si>
    <t>E3734 18</t>
  </si>
  <si>
    <t>E1100PM 18</t>
  </si>
  <si>
    <t>E186 18</t>
  </si>
  <si>
    <t>E773 18</t>
  </si>
  <si>
    <t>E961 16</t>
  </si>
  <si>
    <t>E62816 18</t>
  </si>
  <si>
    <t>E911 18</t>
  </si>
  <si>
    <t>E638 18</t>
  </si>
  <si>
    <t>E699 18</t>
  </si>
  <si>
    <t>E187 18</t>
  </si>
  <si>
    <t>E205 18</t>
  </si>
  <si>
    <t>E206 18</t>
  </si>
  <si>
    <t>E274 18</t>
  </si>
  <si>
    <t>E416 18</t>
  </si>
  <si>
    <t>E417 18</t>
  </si>
  <si>
    <t>E433 18</t>
  </si>
  <si>
    <t>E629 18</t>
  </si>
  <si>
    <t>E812 18</t>
  </si>
  <si>
    <t>E121 18</t>
  </si>
  <si>
    <t>E461 18</t>
  </si>
  <si>
    <t>E463 18</t>
  </si>
  <si>
    <t>E1186 18</t>
  </si>
  <si>
    <t>E104 18</t>
  </si>
  <si>
    <t>Super White High Gloss MDF 2.8 x 2.1 x 18mm</t>
  </si>
  <si>
    <t>Grey High Gloss MDF 2.8 x 2.1 x 18mm</t>
  </si>
  <si>
    <t>E100 18</t>
  </si>
  <si>
    <t>Mussel ST9 MFC 2.8 x 2.07 x 18mm</t>
  </si>
  <si>
    <t>E1000 18</t>
  </si>
  <si>
    <t>Premium White ST9 MFC 2.8 x 2.07 x 18mm</t>
  </si>
  <si>
    <t>E1000G 18</t>
  </si>
  <si>
    <t>Premium White Gloss ST30 MFC 2.8 x 2.07 x 18mm</t>
  </si>
  <si>
    <t>Premium White PG PerfectSense Gloss MDF 2.8 x 2.07 x 18mm</t>
  </si>
  <si>
    <t>Premium White PM/2 PerfectSense Matt MDF 2.8 x 2.07 x 18mm</t>
  </si>
  <si>
    <t>Alabaster White ST9 MFC 2.8 x 2.07 x 18mm</t>
  </si>
  <si>
    <t>E1100 18</t>
  </si>
  <si>
    <t>Alpine White ST9 MFC 2.8 x 2.07 x 18mm</t>
  </si>
  <si>
    <t>E1100 25</t>
  </si>
  <si>
    <t>Alpine White ST9 MFC 2.8 x 2.07 x 25mm</t>
  </si>
  <si>
    <t>E1100F 18</t>
  </si>
  <si>
    <t>Alpine White ST9 Flammex MFC 2.8 x 2.07 x 18mm</t>
  </si>
  <si>
    <t>E1100PG 18</t>
  </si>
  <si>
    <t>Alpine White PG PerfectSense Gloss MDF 2.8 x 2.07 x 18mm</t>
  </si>
  <si>
    <t>Alpine White PM/2 PerfectSense Matt MDF 2.8 x 2.07 x 18mm</t>
  </si>
  <si>
    <t>Whitewood ST22 MFC 2.8 x 2.07 x 18mm</t>
  </si>
  <si>
    <t>Graphitewood ST22 MFC 2.8 x 2.07 x 18mm</t>
  </si>
  <si>
    <t>Black Brown Sorano Oak ST12 MFC 2.8 x 2.08 x 18mm</t>
  </si>
  <si>
    <t>Natural Bardolino Oak ST10 MFC 2.8 x 2.07 x 18mm</t>
  </si>
  <si>
    <t>Grey Bardolino Oak ST10 MFC 2.8 x 2.07 x 18mm</t>
  </si>
  <si>
    <t>E1154 18</t>
  </si>
  <si>
    <t>Lissa Oak ST15 MFC 2.8 x 2.07 x 18mm</t>
  </si>
  <si>
    <t>White Halifax Oak ST37 MFC 2.8 x 2.07 x 18mm</t>
  </si>
  <si>
    <t>Natural Halifax Oak ST37 MFC 2.8 x 2.07 x 18mm</t>
  </si>
  <si>
    <t>Tobacco Halifax Oak ST37 MFC 2.8 x 2.07 x 18mm</t>
  </si>
  <si>
    <t>Dark Brown Garrone Oak ST37 MFC 2.8  x 2.07 x 18mm</t>
  </si>
  <si>
    <t>E1200 18</t>
  </si>
  <si>
    <t>Porcelain White ST9 MFC 2.8 x 2.07 x 18mm</t>
  </si>
  <si>
    <t>Anthracite Metal Rock ST87 MFC 2.8 x 2.07 x 18mm</t>
  </si>
  <si>
    <t>Grey Beige Tossini Elm ST33 MFC 2.8 x 2.07 x 18mm</t>
  </si>
  <si>
    <t>Navarra Ash ST36 MFC 2.8 x 2.07 x 18mm</t>
  </si>
  <si>
    <t>Light Lakeland Acacia ST9 MFC 2.8 x 2.07 x 18mm</t>
  </si>
  <si>
    <t>Sand Lyon Ash ST22 MFC 2.8 x 2.07 x 18mm</t>
  </si>
  <si>
    <t>Sand Beige Whiteriver Oak ST10 MFC 2.8 x 2.07 x 18mm</t>
  </si>
  <si>
    <t>Grey Brown Whiteriver Oak ST10 2.8 x 2.07 x 18mm MFC</t>
  </si>
  <si>
    <t>Grey Santa Fe Oak ST10 MFC 2.8 x 2.07 x 18mm</t>
  </si>
  <si>
    <t>E1334 18</t>
  </si>
  <si>
    <t>Light Sorano Oak ST9 MFC 2.8 x 2.07 x 18mm</t>
  </si>
  <si>
    <t>Sand Grey Glazed Halifax Oak ST37 2.8 x 2.07 x 18mm MFC</t>
  </si>
  <si>
    <t>E1342 18</t>
  </si>
  <si>
    <t>Natural Montana Oak ST12 MFC 2.8 x 2.07 x 18mm</t>
  </si>
  <si>
    <t>Sand Orleans Oak ST36 MFC 2.8 x 2.07 x 18mm</t>
  </si>
  <si>
    <t>Brown Orleans Oak ST36 MFC 2.8 x 2.07 x 18mm</t>
  </si>
  <si>
    <t>E1379 38</t>
  </si>
  <si>
    <t>Brown Orleans Oak ST36 MFC 2.8 x 2.07 x 38mm</t>
  </si>
  <si>
    <t>E1381 18</t>
  </si>
  <si>
    <t>Winchester Oak ST12 MFC 2.8 x 2.07 x 18mm</t>
  </si>
  <si>
    <t>Graphite Denver Oak ST10 MFC 2.8 x 2.07 x 18mm</t>
  </si>
  <si>
    <t>Truffle Brown Denver Oak ST10 MFC 2.8 x 2.07 x 18mm</t>
  </si>
  <si>
    <t>Cascina Pine ST22 MFC 2.8 x 2.07 x 18mm</t>
  </si>
  <si>
    <t>White Avola ST22 MFC 2.8 x 2.07 x 18mm</t>
  </si>
  <si>
    <t>Brown Grey Avola ST22 MFC 2.8 x 2.07 x 18mm</t>
  </si>
  <si>
    <t>Pasadena Pine ST36 MFC 2.8 x 2.07 x 18mm</t>
  </si>
  <si>
    <t>E1521 18</t>
  </si>
  <si>
    <t>Maple ST15 MFC 2.8 x 2.07 x 18mm</t>
  </si>
  <si>
    <t>E156 18</t>
  </si>
  <si>
    <t>Sand Beige ST9 MFC 2.8 x 2.07 x 18mm</t>
  </si>
  <si>
    <t>E1582 18</t>
  </si>
  <si>
    <t>Ellmau Beech ST15 MFC 2.8 x 2.07 x 18mm</t>
  </si>
  <si>
    <t>E1713 28</t>
  </si>
  <si>
    <t>Grey Brown Ontario Walnut ST9 MFC 2.8 x 2.07 x 28mm</t>
  </si>
  <si>
    <t>Light Chicago Concrete ST9 MFC 2.8 x 2.07 x 18mm</t>
  </si>
  <si>
    <t>Dark Grey Chicago Concrete ST9 2.8 x 2.07 x 18mm MFC</t>
  </si>
  <si>
    <t>E201 18</t>
  </si>
  <si>
    <t xml:space="preserve">Pebble Grey ST9 MFC 2.8 x 2.07 x 18mm </t>
  </si>
  <si>
    <t>Anthracite Pietra Grigia ST9 2.8  x 2.07 x 18mm MFC</t>
  </si>
  <si>
    <t>Black Pietra Grigia ST9 MFC 2.8 x 2.07 x 18mm</t>
  </si>
  <si>
    <t>Black Pietra Grigia PG PerfectSense Gloss MDF 2.8 x 2.07 x 18mm</t>
  </si>
  <si>
    <t>Black Pietra Grigia PM Perfect Sense Matt 2.8 x 2.07 x 18mm MDF</t>
  </si>
  <si>
    <t>E222 18</t>
  </si>
  <si>
    <t>Crema Beige ST9 MFC 2.8 x 2.07 x 18mm</t>
  </si>
  <si>
    <t>Coco Bolo ST22 MFC 2.8 x 2.07 x 18mm</t>
  </si>
  <si>
    <t>E3025G 18</t>
  </si>
  <si>
    <t>Maccassar Gloss ST30 MFC 2.8 x 2.07 x 18mm</t>
  </si>
  <si>
    <t>Mali Wenge ST22 MFC 2.8 x 2.07 x 18mm</t>
  </si>
  <si>
    <t>Shorewood ST22 MFC 2.8 x 2.07 x 18mm</t>
  </si>
  <si>
    <t>Ceramic Anthracite ST87 2.8 x 2.07 x 18 MFC</t>
  </si>
  <si>
    <t>Natural Davos Oak ST12 MFC 2.8 x 2.07 x 18mm</t>
  </si>
  <si>
    <t>Truffle Brown Davos Oak ST12 2.8 x 2.07 x 18mm MFC</t>
  </si>
  <si>
    <t>Beige Grey Lorenzo Oak ST19 MFC 2.8 x 2.07 x 18mm</t>
  </si>
  <si>
    <t>Grey Vicenza Oak ST19 MFC 2.8 x 2.07 x 18mm</t>
  </si>
  <si>
    <t>Natural Kendal Oak ST12 MFC 2.8 x 2.07 x 18mm</t>
  </si>
  <si>
    <t>Oiled Kendal Oak ST12 MFC 2.8 x 2.07 x 18mm</t>
  </si>
  <si>
    <t>Pewter Halifax Oak ST37 MFC 2.8 x 2.07 x 18mm</t>
  </si>
  <si>
    <t>Black Glazed Halifax Oak ST37 MFC 2.8 x 2.07 x 18mm</t>
  </si>
  <si>
    <t>Anthracite Fineline Metallic ST19 MFC 2.8 x 2.07 x 18mm</t>
  </si>
  <si>
    <t>China Red ST9 MFC 2.8 x 2.07 x 18mm</t>
  </si>
  <si>
    <t>Chilli Red PG PerfectSense Gloss MDF 2.8 x 2.07 x 18mm</t>
  </si>
  <si>
    <t>Natural Hamilton Oak ST10 MFC 2.8 x 2.07 x 18mm</t>
  </si>
  <si>
    <t>Sand Gladstone Oak ST28 MFC 2.8 x 2.07 x 18mm</t>
  </si>
  <si>
    <t>Tobacco Gladstone Oak ST28 MFC 2.8 x 2.07 x 18mm</t>
  </si>
  <si>
    <t>E3325 28</t>
  </si>
  <si>
    <t>Tobacco Gladstone Oak ST28 MFC 2.8 x 2.07 x 28mm</t>
  </si>
  <si>
    <t>Grey Beige Gladstone Oak ST28 MFC 2.8 x 2.07 x 18mm</t>
  </si>
  <si>
    <t>Natural Anthor Oak ST36 MFC 2.8 x 2.07 x 18mm</t>
  </si>
  <si>
    <t>Grey Nebraska Oak ST10 MFC 2.8 x 2.07 x 18mm</t>
  </si>
  <si>
    <t>White Gladstone Oak ST28 MFC 2.8 x 2.07 x 18mm</t>
  </si>
  <si>
    <t>Sepia Gladstone Oak ST28 2.8 x 2.07 x 18mm MFC</t>
  </si>
  <si>
    <t>Kaisersberg Oak ST19 MFC 2.8 x 2.08 x 18mm</t>
  </si>
  <si>
    <t>Natural Lancaster Oak ST9 MFC 2.8 x 2.07 x 18mm</t>
  </si>
  <si>
    <t>E3382 18</t>
  </si>
  <si>
    <t>Light Winchester Oak ST9 MFC 2.8 x 2.07 x 18mm</t>
  </si>
  <si>
    <t>White Mountain Larch ST38 MFC 2.8  x 2.07 x 18mm</t>
  </si>
  <si>
    <t>Anthracite Mountain Larch ST38 MFC 2.8 x 2.07 x 18mm</t>
  </si>
  <si>
    <t>White Fleetwood ST22 MFC 2.8 x 2.07 x 18mm</t>
  </si>
  <si>
    <t>Natural Pacific Walnut ST10 MFC 2.8 x 2.07 x 18mm</t>
  </si>
  <si>
    <t>Tobacco Pacific Walnut ST10 MFC 2.8 x 2.07 x 18mm</t>
  </si>
  <si>
    <t>E3703 18</t>
  </si>
  <si>
    <t>Natural Aida Walnut ST15 MFC 2.8 x 2.07 x 18mm</t>
  </si>
  <si>
    <t>E3704 18</t>
  </si>
  <si>
    <t>Tobacco Aida Walnut ST15 MFC 2.8 x 2.07 x 18mm</t>
  </si>
  <si>
    <t>Natural Carini Walnut ST12 MFC 2.8 x 2.07 x 18mm</t>
  </si>
  <si>
    <t>E3710 38</t>
  </si>
  <si>
    <t>Natural Carini Walnut ST9 MFC 2.8 x 2.07 x 38mm</t>
  </si>
  <si>
    <t>Natural Hickory ST10 MFC 2.8 x 2.07 x 18mm</t>
  </si>
  <si>
    <t>Natural Dijon Walnut ST9 MFC 2.8 x 2.07 x 18mm</t>
  </si>
  <si>
    <t>Beige Textile ST10 MFC 2.8 x 2.07 x 18mm</t>
  </si>
  <si>
    <t>Grey Textile ST10 MFC 2.8 x 2.07 x 18mm</t>
  </si>
  <si>
    <t>Anthracite Linen ST10 MFC 2.8 x 2.07 x 18mm</t>
  </si>
  <si>
    <t>Anthracite Metal Fabric ST10 MFC 2.8 x 2.07 x 18mm</t>
  </si>
  <si>
    <t>E501 16</t>
  </si>
  <si>
    <t>Brushed Aluminium ST2 MFC 2.8 x 2.07 x 16mm</t>
  </si>
  <si>
    <t>Brushed Aluminium ST2 MFC 2.8 x 2.07 x 18mm</t>
  </si>
  <si>
    <t>Tyrolean Blue ST9 MFC 2.8 x 2.07 x 18mm</t>
  </si>
  <si>
    <t>Smoke Blue ST9 MFC 2.8 x 2.07 x 18mm</t>
  </si>
  <si>
    <t>Aluminium ST2 MFC 2.8 x 2.07 x 18mm</t>
  </si>
  <si>
    <t>Delft Blue ST9 MFC 2.8 x 2.07 x 18mm</t>
  </si>
  <si>
    <t>Denim Blue ST9 MFC 2.8 x 2.07 x 18mm</t>
  </si>
  <si>
    <t>Indigo Blue ST9 MFC 2.8 x 2.07 x 18mm</t>
  </si>
  <si>
    <t>E599 25</t>
  </si>
  <si>
    <t>Indigo Blue ST9 MFC 2.8 x 2.07 x 25mm</t>
  </si>
  <si>
    <t>Indigo Blue PM/2 PerfectSense Matt MDF 2.8 x 2.07 x 18mm</t>
  </si>
  <si>
    <t>Forest Green ST9 MFC 2.8 x 2.07 x 18mm</t>
  </si>
  <si>
    <t>Kiwi Green ST9 MFC 2.8 x 2.07 x 18mm</t>
  </si>
  <si>
    <t>Dark Steel PM PerfectSense Matt MDF 2.8 x 2.07 x 18mm</t>
  </si>
  <si>
    <t>Silver Grey Metal Slate ST16 MFC 2.8 x 2.07 x 18mm</t>
  </si>
  <si>
    <t>Black Gold Metal Slate ST16 MFC 2.8 x 2.07 x 18mm</t>
  </si>
  <si>
    <t>Fjord Green ST9 MFC 2.8 x 2.07 x 18mm</t>
  </si>
  <si>
    <t>Fir Green ST9 MFC 2.8 x 2.07 x 18mm</t>
  </si>
  <si>
    <t>E702 18</t>
  </si>
  <si>
    <t>Cashmere Grey ST9 MFC 2.8 x 2.07 x 18mm</t>
  </si>
  <si>
    <t>Cashmere Grey PG PerfectSense Gloss MDF 2.8 x 2.07 x 18mm</t>
  </si>
  <si>
    <t>Cashmere Grey PM/2 PerfectSense Matt MDF 2.8 x 2.07 x 18mm</t>
  </si>
  <si>
    <t>E708 18</t>
  </si>
  <si>
    <t>Light Grey ST9 MFC 2.8 x 2.07 x 18mm</t>
  </si>
  <si>
    <t>Light Grey PG PerfectSense Gloss MDF 2.8 x 2.07 x 18mm</t>
  </si>
  <si>
    <t>Light Grey PM/2 PerfectSense Matt MDF 2.8 x 2.07 x 18mm</t>
  </si>
  <si>
    <t>E717 18</t>
  </si>
  <si>
    <t>Dakar Grey ST9 MFC 2.8 x 2.07 x 18mm</t>
  </si>
  <si>
    <t>E727 18</t>
  </si>
  <si>
    <t>Stone Grey ST9 MFC 2.8 x 2.07 x 18mm</t>
  </si>
  <si>
    <t>Stone Grey PM/2 PerfectSense Matt MDF 2.8 x 2.07 x 18mm</t>
  </si>
  <si>
    <t>E732 18</t>
  </si>
  <si>
    <t>Dust Grey ST9 MFC 2.8 x 2.07 x 18mm</t>
  </si>
  <si>
    <t>Dust Grey PG PerfectSense Gloss MDF 2.8 x 2.07 x 18mm</t>
  </si>
  <si>
    <t>Dust Grey PM/2 PerfectSense Matt MDF 2.8 x 2.07 x 18mm</t>
  </si>
  <si>
    <t>Dark Taupe ST9 2.8 x 2.07 x 18mm MFC</t>
  </si>
  <si>
    <t>E741 18</t>
  </si>
  <si>
    <t>Lava Grey ST9 MFC 2.8 x 2.07 x 18mm</t>
  </si>
  <si>
    <t>Taupe Grey ST9 MFC 2.8 x 2.07 x 18mm</t>
  </si>
  <si>
    <t>E763 18</t>
  </si>
  <si>
    <t>Pearl Grey ST9 MFC 2.8 x 2.07 x 18mm</t>
  </si>
  <si>
    <t>E763 25</t>
  </si>
  <si>
    <t>Pearl Grey ST9 MFC 2.8 x 2.07 x 25mm</t>
  </si>
  <si>
    <t>E765 18</t>
  </si>
  <si>
    <t>Silver Grey ST9 MFC 2.8 x 2.07 x 18mm</t>
  </si>
  <si>
    <t>E773 16</t>
  </si>
  <si>
    <t>Dusk Grey ST2 MFC 2.8 x 2.07 x 16mm</t>
  </si>
  <si>
    <t>Dusk Grey ST9 MFC 2.8 x 2.07 x 18mm</t>
  </si>
  <si>
    <t>E775 18</t>
  </si>
  <si>
    <t>White Grey ST9 MFC 2.8 x 2.07 x 18mm</t>
  </si>
  <si>
    <t>Arctic Grey ST9 MFC 2.8 x 2.07 x 18mm</t>
  </si>
  <si>
    <t>Brown Grey ST9 MFC 2.8 x 2.07 x 18mm</t>
  </si>
  <si>
    <t>White Levanto Marble ST9 MFC 2.8 x 2.07 x 18mm</t>
  </si>
  <si>
    <t>White Levanto Marble PG PerfectSense Gloss MDF 2.8 x 2.07 x 18mm</t>
  </si>
  <si>
    <t>E899 18</t>
  </si>
  <si>
    <t>Cosmos Grey ST9 MFC 2.8 x 2.07 x 18mm</t>
  </si>
  <si>
    <t>E960 16</t>
  </si>
  <si>
    <t>Onyx Grey ST9 MFC 2.8 x 2.07 x 16mm</t>
  </si>
  <si>
    <t>E960 18</t>
  </si>
  <si>
    <t>Onyx Grey ST9 MFC 2.8 x 2.07 x 18mm</t>
  </si>
  <si>
    <t>Graphite Grey ST2 MFC 2.8 x 2.07 x 16mm</t>
  </si>
  <si>
    <t>E961 18</t>
  </si>
  <si>
    <t>Graphite Grey ST2 MFC 2.8 x 2.07 x 18mm</t>
  </si>
  <si>
    <t>Graphite Grey PG PerfectSense Gloss MDF 2.8 x 2.07 x 18mm</t>
  </si>
  <si>
    <t>Graphite Grey PM/2 PerfectSense Matt MDF 2.8 x 2.07 x 18mm</t>
  </si>
  <si>
    <t>E963 18</t>
  </si>
  <si>
    <t>Diamond Grey ST9 MFC 2.8 x 2.07 x 18mm</t>
  </si>
  <si>
    <t>Carbon Grey ST9 MFC 2.8 x 2.07 x 18mm</t>
  </si>
  <si>
    <t>E980 38</t>
  </si>
  <si>
    <t>Platinum White ST2 MFC 2.8 x 2.07 x 38mm</t>
  </si>
  <si>
    <t>E980J 15</t>
  </si>
  <si>
    <t>Platinum White SM MFC 2.8 x 2.07 x 15mm</t>
  </si>
  <si>
    <t>Platinum White ST2 MFC 2.8 x 2.07 x 18mm</t>
  </si>
  <si>
    <t>E980J2 15</t>
  </si>
  <si>
    <t>Platinum White ST2 MFC 2.8 x 2.07 x 15mm</t>
  </si>
  <si>
    <t>Shadow Black ST38 MFC 2.8 x 2.07 x 18mm</t>
  </si>
  <si>
    <t>E999 25</t>
  </si>
  <si>
    <t>Black ST2 MFC 2.8 x 2.07 x 25mm</t>
  </si>
  <si>
    <t>Black ST2 MFC 2.8 x 2.07 x 18mm</t>
  </si>
  <si>
    <t xml:space="preserve">Black PG PerfectSense Gloss MDF 2.8 x 2.07 x 18mm </t>
  </si>
  <si>
    <t>Black PM/2 PerfectSense Matt MDF 2.8 x 2.07 x 18mm</t>
  </si>
  <si>
    <t>18 WMDF</t>
  </si>
  <si>
    <t>White MDF 2440 x 1220 x 18mm</t>
  </si>
  <si>
    <t>18 WMDF 104</t>
  </si>
  <si>
    <t>White MDF 3050 x 1220 x 18mm</t>
  </si>
  <si>
    <t>22PVC 100</t>
  </si>
  <si>
    <t>Mussel</t>
  </si>
  <si>
    <t>22PVC 1000</t>
  </si>
  <si>
    <t>Premium White</t>
  </si>
  <si>
    <t>22PVC 100038</t>
  </si>
  <si>
    <t>22PVC 1000G</t>
  </si>
  <si>
    <t>White Gloss</t>
  </si>
  <si>
    <t>22PVC 1000PM</t>
  </si>
  <si>
    <t>Premium White PM PerfectSense Matt</t>
  </si>
  <si>
    <t>22PVC 104</t>
  </si>
  <si>
    <t>Alabaster White</t>
  </si>
  <si>
    <t>22PVC 1100</t>
  </si>
  <si>
    <t>Alpine White</t>
  </si>
  <si>
    <t>22PVC 1100PM</t>
  </si>
  <si>
    <t xml:space="preserve">Alpine White PM PerfectSense Matt </t>
  </si>
  <si>
    <t>22PVC 1122</t>
  </si>
  <si>
    <t>Whitewood</t>
  </si>
  <si>
    <t>22PVC 1137</t>
  </si>
  <si>
    <t>Black Brown Sorano Oak</t>
  </si>
  <si>
    <t>22PVC 1145</t>
  </si>
  <si>
    <t>Natural Bardolino Oak</t>
  </si>
  <si>
    <t>22PVC 1146</t>
  </si>
  <si>
    <t xml:space="preserve">Grey Bardolino Oak </t>
  </si>
  <si>
    <t>22PVC 1176</t>
  </si>
  <si>
    <t>White Halifax Oak</t>
  </si>
  <si>
    <t>22PVC 1180</t>
  </si>
  <si>
    <t>Natural Halifax Oak</t>
  </si>
  <si>
    <t>22PVC 1181</t>
  </si>
  <si>
    <t>Tobacco Halifax Oak</t>
  </si>
  <si>
    <t>22PVC 1186</t>
  </si>
  <si>
    <t>Dark Brown Garroen Oak</t>
  </si>
  <si>
    <t>22PVC 1200</t>
  </si>
  <si>
    <t>Porcelain White</t>
  </si>
  <si>
    <t>22PVC 1250</t>
  </si>
  <si>
    <t>Navarra Ash</t>
  </si>
  <si>
    <t>22PVC 131</t>
  </si>
  <si>
    <t>Citrus Yellow</t>
  </si>
  <si>
    <t>22PVC 1312</t>
  </si>
  <si>
    <t>Sand Beige Whiteriver Oak</t>
  </si>
  <si>
    <t>22PVC 1313</t>
  </si>
  <si>
    <t>Grey Brown Whiteriver Oak</t>
  </si>
  <si>
    <t>22PVC 1331</t>
  </si>
  <si>
    <t>Grey Santa Fe Oak</t>
  </si>
  <si>
    <t>22PVC 1334</t>
  </si>
  <si>
    <t>Light Sorano Oak</t>
  </si>
  <si>
    <t>22PVC 1336</t>
  </si>
  <si>
    <t>Sand Grey Glazed Halifax Oak</t>
  </si>
  <si>
    <t>22PVC 1342</t>
  </si>
  <si>
    <t>Natural Helena Oak</t>
  </si>
  <si>
    <t>22PVC 1372</t>
  </si>
  <si>
    <t>Natural Aragon Oak</t>
  </si>
  <si>
    <t>22PVC 1377</t>
  </si>
  <si>
    <t>Sand Orleans Oak</t>
  </si>
  <si>
    <t>22PVC 1381</t>
  </si>
  <si>
    <t>Winchester Oak</t>
  </si>
  <si>
    <t>22PVC 1387</t>
  </si>
  <si>
    <t>Graphite Denver Oak</t>
  </si>
  <si>
    <t>22PVC 1399</t>
  </si>
  <si>
    <t>Truffle Brown Denver Oak</t>
  </si>
  <si>
    <t>22PVC 1401</t>
  </si>
  <si>
    <t>Cascina Pine</t>
  </si>
  <si>
    <t>22PVC 1474</t>
  </si>
  <si>
    <t>White Avola</t>
  </si>
  <si>
    <t>22PVC 1476</t>
  </si>
  <si>
    <t>Champagne Avola</t>
  </si>
  <si>
    <t>22PVC 1484</t>
  </si>
  <si>
    <t>Brown Grey Avola</t>
  </si>
  <si>
    <t>22PVC 1486</t>
  </si>
  <si>
    <t>Pasadena Pine</t>
  </si>
  <si>
    <t>22PVC 1521</t>
  </si>
  <si>
    <t>Maple</t>
  </si>
  <si>
    <t>22PVC 1521E</t>
  </si>
  <si>
    <t>Stainless</t>
  </si>
  <si>
    <t>22PVC 1522E</t>
  </si>
  <si>
    <t>22PVC 156</t>
  </si>
  <si>
    <t>Sand Beige</t>
  </si>
  <si>
    <t>22PVC 1582</t>
  </si>
  <si>
    <t>Ellmau Beech</t>
  </si>
  <si>
    <t>22PVC 1636E</t>
  </si>
  <si>
    <t>22PVC 1637E</t>
  </si>
  <si>
    <t>22PVC 1638E</t>
  </si>
  <si>
    <t>22PVC 1640E</t>
  </si>
  <si>
    <t>22PVC 1641E</t>
  </si>
  <si>
    <t>22PVC 1793</t>
  </si>
  <si>
    <t>Lava Tortona</t>
  </si>
  <si>
    <t>22PVC 1796</t>
  </si>
  <si>
    <t>Natural Tortona</t>
  </si>
  <si>
    <t>22PVC 180TT</t>
  </si>
  <si>
    <t xml:space="preserve">Grey Gloss/Silver </t>
  </si>
  <si>
    <t>22PVC 186</t>
  </si>
  <si>
    <t>Light Chicago Concrete</t>
  </si>
  <si>
    <t>22PVC 1869</t>
  </si>
  <si>
    <t>Natural Canadian Maple</t>
  </si>
  <si>
    <t>22PVC 187</t>
  </si>
  <si>
    <t>Dark Grey Chicago Concrete</t>
  </si>
  <si>
    <t>22PVC 201</t>
  </si>
  <si>
    <t>Pebble Grey</t>
  </si>
  <si>
    <t>22PVC 206</t>
  </si>
  <si>
    <t>Black Pietra Grigia</t>
  </si>
  <si>
    <t>22PVC 206PM</t>
  </si>
  <si>
    <t>Black Pietra Grigia PM Perfect Sense Matt</t>
  </si>
  <si>
    <t>22PVC 215</t>
  </si>
  <si>
    <t>Magnolia</t>
  </si>
  <si>
    <t>22PVC 222</t>
  </si>
  <si>
    <t>Crema Beige</t>
  </si>
  <si>
    <t>22PVC 3090</t>
  </si>
  <si>
    <t>Shorewood</t>
  </si>
  <si>
    <t>22PVC 311</t>
  </si>
  <si>
    <t>Ceramic Anthracite</t>
  </si>
  <si>
    <t>22PVC 3131</t>
  </si>
  <si>
    <t>Natural Davos Oak</t>
  </si>
  <si>
    <t>22PVC 3133</t>
  </si>
  <si>
    <t>Truffle Brown Davos Oak</t>
  </si>
  <si>
    <t>22PVC 3146</t>
  </si>
  <si>
    <t>Beige Grey Lorenzo Oak</t>
  </si>
  <si>
    <t>22PVC 3158</t>
  </si>
  <si>
    <t>Grey Vincenza Oak</t>
  </si>
  <si>
    <t>22PVC 3170</t>
  </si>
  <si>
    <t>Natural Kendal Oak</t>
  </si>
  <si>
    <t>22PVC 3176</t>
  </si>
  <si>
    <t>Pewter Halifax Oak</t>
  </si>
  <si>
    <t>22PVC 3178</t>
  </si>
  <si>
    <t>Black Glazed Halifax Oak</t>
  </si>
  <si>
    <t>22PVC 3190</t>
  </si>
  <si>
    <t>Anthracite Fineline Metallic</t>
  </si>
  <si>
    <t>22PVC 323</t>
  </si>
  <si>
    <t>22PVC 325</t>
  </si>
  <si>
    <t>Antique Rose</t>
  </si>
  <si>
    <t>22PVC 3303</t>
  </si>
  <si>
    <t>Natural Hamilton Oak</t>
  </si>
  <si>
    <t>22PVC 3309</t>
  </si>
  <si>
    <t>Sand Gladstone Oak</t>
  </si>
  <si>
    <t>22PVC 332</t>
  </si>
  <si>
    <t>Orange</t>
  </si>
  <si>
    <t>22PVC 3325</t>
  </si>
  <si>
    <t>Tobacco Gladstone Oak</t>
  </si>
  <si>
    <t>22PVC 3326</t>
  </si>
  <si>
    <t>Grey Beige Gladstone Oak</t>
  </si>
  <si>
    <t>22PVC 3330</t>
  </si>
  <si>
    <t>Natural Anthoir Oak</t>
  </si>
  <si>
    <t>22PVC 3331</t>
  </si>
  <si>
    <t>Natural Nebraska Oak</t>
  </si>
  <si>
    <t>22PVC 3332</t>
  </si>
  <si>
    <t>Grey Nebraska Oak</t>
  </si>
  <si>
    <t>22PVC 3335</t>
  </si>
  <si>
    <t>White Gladstone Oak</t>
  </si>
  <si>
    <t>22PVC 3342</t>
  </si>
  <si>
    <t>Sepia Gladstone Oak</t>
  </si>
  <si>
    <t>22PVC 3349</t>
  </si>
  <si>
    <t>Kaisersberg Oak</t>
  </si>
  <si>
    <t>22PVC 3368</t>
  </si>
  <si>
    <t>Natural Lanacaster Oak</t>
  </si>
  <si>
    <t>22PVC 3395</t>
  </si>
  <si>
    <t>Corbridge Oak</t>
  </si>
  <si>
    <t>22PVC 3403</t>
  </si>
  <si>
    <t>White Mountain Larch</t>
  </si>
  <si>
    <t>22PVC 3406</t>
  </si>
  <si>
    <t>Anthracite Mountain Larch</t>
  </si>
  <si>
    <t>22PVC 3450</t>
  </si>
  <si>
    <t>White Fleetwood</t>
  </si>
  <si>
    <t>22PVC 3451</t>
  </si>
  <si>
    <t>Champagne Fleetwood</t>
  </si>
  <si>
    <t>22PVC 3452</t>
  </si>
  <si>
    <t>Graphite Fleetwood</t>
  </si>
  <si>
    <t>22PVC 3700</t>
  </si>
  <si>
    <t>Natural Pacific Walnut</t>
  </si>
  <si>
    <t>22PVC 3702</t>
  </si>
  <si>
    <t>Pacific Walnut</t>
  </si>
  <si>
    <t>22PVC 3703</t>
  </si>
  <si>
    <t>Aida Walnut</t>
  </si>
  <si>
    <t>22PVC 3704</t>
  </si>
  <si>
    <t>Tobacco Walnut</t>
  </si>
  <si>
    <t>22PVC 3710</t>
  </si>
  <si>
    <t>Natural Carini Walnut</t>
  </si>
  <si>
    <t>22PVC 3730</t>
  </si>
  <si>
    <t>Natural Hickory</t>
  </si>
  <si>
    <t>22PVC 3753</t>
  </si>
  <si>
    <t>Country Montana Larch</t>
  </si>
  <si>
    <t>22PVC 3766</t>
  </si>
  <si>
    <t>Dark Brown Cape Elm</t>
  </si>
  <si>
    <t>22PVC 3840</t>
  </si>
  <si>
    <t>Natural Mandal Maple</t>
  </si>
  <si>
    <t>22PVC 416</t>
  </si>
  <si>
    <t>Beige Textile</t>
  </si>
  <si>
    <t>22PVC 417</t>
  </si>
  <si>
    <t>Grey Textile</t>
  </si>
  <si>
    <t>22PVC 420</t>
  </si>
  <si>
    <t>Purple</t>
  </si>
  <si>
    <t>22PVC 433</t>
  </si>
  <si>
    <t>Anthracite Linen</t>
  </si>
  <si>
    <t>22PVC 447</t>
  </si>
  <si>
    <t>Lava Grey Metallic</t>
  </si>
  <si>
    <t>22PVC 461</t>
  </si>
  <si>
    <t>Anthracite Metal Fabric</t>
  </si>
  <si>
    <t>22PVC 477</t>
  </si>
  <si>
    <t>Blue Grey Metallic</t>
  </si>
  <si>
    <t>22PVC 501</t>
  </si>
  <si>
    <t>Brushed Aluminium</t>
  </si>
  <si>
    <t>22PVC 504</t>
  </si>
  <si>
    <t>Tyrolean Blue</t>
  </si>
  <si>
    <t>22PVC 507</t>
  </si>
  <si>
    <t>Smoke Blue</t>
  </si>
  <si>
    <t>22PVC 509</t>
  </si>
  <si>
    <t>Aluminium</t>
  </si>
  <si>
    <t>22PVC 522</t>
  </si>
  <si>
    <t>Horizon Blue</t>
  </si>
  <si>
    <t>22PVC 525</t>
  </si>
  <si>
    <t>Delft Blue</t>
  </si>
  <si>
    <t>22PVC 540</t>
  </si>
  <si>
    <t>Denim</t>
  </si>
  <si>
    <t>22PVC 54R6</t>
  </si>
  <si>
    <t>22PVC 599</t>
  </si>
  <si>
    <t>Indigo Blue</t>
  </si>
  <si>
    <t>22PVC 599PM</t>
  </si>
  <si>
    <t xml:space="preserve">Indigo Blue PM PerfectSense Matt </t>
  </si>
  <si>
    <t>22PVC 606</t>
  </si>
  <si>
    <t>Forest Green</t>
  </si>
  <si>
    <t>22PVC 608</t>
  </si>
  <si>
    <t>Pistachio Green</t>
  </si>
  <si>
    <t>22PVC 627</t>
  </si>
  <si>
    <t>Dark Steel</t>
  </si>
  <si>
    <t>22PVC 627PM</t>
  </si>
  <si>
    <t>Dark Steel PM PerfectSense Matt</t>
  </si>
  <si>
    <t>22PVC 629</t>
  </si>
  <si>
    <t>Black Gold Metal Slate</t>
  </si>
  <si>
    <t>22PVC 636</t>
  </si>
  <si>
    <t>Fjord Green</t>
  </si>
  <si>
    <t>22PVC 699</t>
  </si>
  <si>
    <t>Fir Green</t>
  </si>
  <si>
    <t>22PVC 702</t>
  </si>
  <si>
    <t>Cashmere Grey</t>
  </si>
  <si>
    <t>22PVC 702PM</t>
  </si>
  <si>
    <t>Cashmere Grey PM PerfectSense Matt</t>
  </si>
  <si>
    <t>22PVC 708</t>
  </si>
  <si>
    <t>Light Grey</t>
  </si>
  <si>
    <t>22PVC 708PM</t>
  </si>
  <si>
    <t>Light Grey PM PerfectSense Matt</t>
  </si>
  <si>
    <t>22PVC 717</t>
  </si>
  <si>
    <t>Dakar Grey</t>
  </si>
  <si>
    <t>22PVC 727</t>
  </si>
  <si>
    <t>Stone Grey</t>
  </si>
  <si>
    <t>22PVC 727PM</t>
  </si>
  <si>
    <t>Stone Grey PM PerfectSense Matt</t>
  </si>
  <si>
    <t>22PVC 732</t>
  </si>
  <si>
    <t>Dust Grey</t>
  </si>
  <si>
    <t>22PVC 732PM</t>
  </si>
  <si>
    <t>Dust Grey PM PerfectSense Matt</t>
  </si>
  <si>
    <t>22PVC 740</t>
  </si>
  <si>
    <t>Dark Taupe</t>
  </si>
  <si>
    <t>22PVC 741</t>
  </si>
  <si>
    <t>Lava Grey</t>
  </si>
  <si>
    <t>22PVC 750</t>
  </si>
  <si>
    <t>Taupe Grey</t>
  </si>
  <si>
    <t>22PVC 763</t>
  </si>
  <si>
    <t>Pearl Grey</t>
  </si>
  <si>
    <t>22PVC 765</t>
  </si>
  <si>
    <t>Silver Grey</t>
  </si>
  <si>
    <t>22PVC 773</t>
  </si>
  <si>
    <t>Dusk Grey</t>
  </si>
  <si>
    <t>22PVC 775</t>
  </si>
  <si>
    <t>White Grey</t>
  </si>
  <si>
    <t>22PVC 788</t>
  </si>
  <si>
    <t>Arctic Grey</t>
  </si>
  <si>
    <t>22PVC 795</t>
  </si>
  <si>
    <t>Brown Grey</t>
  </si>
  <si>
    <t>22PVC 812</t>
  </si>
  <si>
    <t>White Levanto Marble</t>
  </si>
  <si>
    <t>22PVC 899</t>
  </si>
  <si>
    <t>Cosmos Grey</t>
  </si>
  <si>
    <t>22PVC 911</t>
  </si>
  <si>
    <t xml:space="preserve">Cream White SM </t>
  </si>
  <si>
    <t>22PVC 960</t>
  </si>
  <si>
    <t>Onyx Grey</t>
  </si>
  <si>
    <t>22PVC 961</t>
  </si>
  <si>
    <t>Graphite Grey</t>
  </si>
  <si>
    <t>22PVC 961PM</t>
  </si>
  <si>
    <t>Graphite Grey PM PerfectSense Matt</t>
  </si>
  <si>
    <t>22PVC 963</t>
  </si>
  <si>
    <t>Diamond Grey</t>
  </si>
  <si>
    <t>22PVC 968</t>
  </si>
  <si>
    <t>Carbon Grey</t>
  </si>
  <si>
    <t>22PVC 980</t>
  </si>
  <si>
    <t>White</t>
  </si>
  <si>
    <t>22PVC 980SM</t>
  </si>
  <si>
    <t xml:space="preserve">Platnium White SM </t>
  </si>
  <si>
    <t>22PVC 998</t>
  </si>
  <si>
    <t>Shadow Black</t>
  </si>
  <si>
    <t>22PVC 999</t>
  </si>
  <si>
    <t>Black</t>
  </si>
  <si>
    <t>22PVC 999PM</t>
  </si>
  <si>
    <t>Black PM PerfectSense Matt</t>
  </si>
  <si>
    <t>22PVC MULTI</t>
  </si>
  <si>
    <t xml:space="preserve">Multiplex </t>
  </si>
  <si>
    <t>22PVC Q1486</t>
  </si>
  <si>
    <t>Jackson Pine</t>
  </si>
  <si>
    <t>22PVC1 1000PG</t>
  </si>
  <si>
    <t>Premium White PG PerfectSense Gloss</t>
  </si>
  <si>
    <t>22PVC1 1100PG</t>
  </si>
  <si>
    <t>Alpine White PG PerfectSense Gloss</t>
  </si>
  <si>
    <t>22PVC1 206PG</t>
  </si>
  <si>
    <t>Black Pietra Grigia PG PerfectSense Gloss</t>
  </si>
  <si>
    <t>22PVC1 323PG</t>
  </si>
  <si>
    <t>Chilli Red PG PerfectSense Gloss</t>
  </si>
  <si>
    <t>22PVC1 702PG</t>
  </si>
  <si>
    <t>Cashmere Grey PG PerfectSense Gloss</t>
  </si>
  <si>
    <t>22PVC1 708PG</t>
  </si>
  <si>
    <t>Light Grey PG PerfectSense Gloss</t>
  </si>
  <si>
    <t>22PVC1 732PG</t>
  </si>
  <si>
    <t>Dust Grey PG PerfectSense Gloss</t>
  </si>
  <si>
    <t>22PVC1 812PG</t>
  </si>
  <si>
    <t>White Levanto Marble PG PerfectSense Gloss</t>
  </si>
  <si>
    <t>22PVC1 961PG</t>
  </si>
  <si>
    <t>Graphite Grey PG PerfectSense Gloss</t>
  </si>
  <si>
    <t>22PVC1 999PG</t>
  </si>
  <si>
    <t>Black PG PerfectSense Gloss</t>
  </si>
  <si>
    <t>22PVC1.3 8803PG</t>
  </si>
  <si>
    <t>Light Grey Doppia PG PerfectSense Gloss</t>
  </si>
  <si>
    <t>22PVC1.3 8807PG</t>
  </si>
  <si>
    <t>Doppia Black-Aluminium PMMA</t>
  </si>
  <si>
    <t>22PVC1.3 8902PG</t>
  </si>
  <si>
    <t>Doppia Alpine White Alu PMMA</t>
  </si>
  <si>
    <t>22PVC2 100</t>
  </si>
  <si>
    <t>22PVC2 1000</t>
  </si>
  <si>
    <t>22PVC2 100038</t>
  </si>
  <si>
    <t>22PVC2 1000G</t>
  </si>
  <si>
    <t>22PVC2 104</t>
  </si>
  <si>
    <t>22PVC2 104G</t>
  </si>
  <si>
    <t>22PVC2 1100</t>
  </si>
  <si>
    <t>22PVC2 1100G</t>
  </si>
  <si>
    <t>Alpine White Gloss</t>
  </si>
  <si>
    <t>22PVC2 1122</t>
  </si>
  <si>
    <t>22PVC2 1123</t>
  </si>
  <si>
    <t>Graphitewood</t>
  </si>
  <si>
    <t>22PVC2 1137</t>
  </si>
  <si>
    <t>22PVC2 1145</t>
  </si>
  <si>
    <t>22PVC2 1146</t>
  </si>
  <si>
    <t>Grey Bardolino Oak</t>
  </si>
  <si>
    <t>22PVC2 1150</t>
  </si>
  <si>
    <t>Grey Arizona Oak</t>
  </si>
  <si>
    <t>22PVC2 1176</t>
  </si>
  <si>
    <t>22PVC2 1180</t>
  </si>
  <si>
    <t>22PVC2 1181</t>
  </si>
  <si>
    <t>22PVC2 1186</t>
  </si>
  <si>
    <t>Dark Brown Garrone Oak</t>
  </si>
  <si>
    <t>22PVC2 1200</t>
  </si>
  <si>
    <t>22PVC2 121</t>
  </si>
  <si>
    <t>Anthracite Metal Rock</t>
  </si>
  <si>
    <t>22PVC2 1210</t>
  </si>
  <si>
    <t>Grey Beige Tossini Elm</t>
  </si>
  <si>
    <t>22PVC2 1215</t>
  </si>
  <si>
    <t>Cassino Ash</t>
  </si>
  <si>
    <t>22PVC2 1250</t>
  </si>
  <si>
    <t>22PVC2 1277</t>
  </si>
  <si>
    <t>Lakeland Acacia</t>
  </si>
  <si>
    <t>22PVC2 1298</t>
  </si>
  <si>
    <t>Lyon Ash</t>
  </si>
  <si>
    <t>22PVC2 1300</t>
  </si>
  <si>
    <t>Glacier White</t>
  </si>
  <si>
    <t>22PVC2 1312</t>
  </si>
  <si>
    <t>22PVC2 1313</t>
  </si>
  <si>
    <t>22PVC2 1331</t>
  </si>
  <si>
    <t>22PVC2 1334</t>
  </si>
  <si>
    <t>22PVC2 1336</t>
  </si>
  <si>
    <t>22PVC2 1342</t>
  </si>
  <si>
    <t>Montana Oak</t>
  </si>
  <si>
    <t>22PVC2 1372</t>
  </si>
  <si>
    <t>Aragon Oak</t>
  </si>
  <si>
    <t>22PVC2 1377</t>
  </si>
  <si>
    <t>22PVC2 1379</t>
  </si>
  <si>
    <t>Brown Orleans Oak</t>
  </si>
  <si>
    <t>22PVC2 1381</t>
  </si>
  <si>
    <t>22PVC2 1387</t>
  </si>
  <si>
    <t>22PVC2 1399</t>
  </si>
  <si>
    <t>22PVC2 140</t>
  </si>
  <si>
    <t>Saffron Yellow</t>
  </si>
  <si>
    <t>22PVC2 1401</t>
  </si>
  <si>
    <t>22PVC2 1424</t>
  </si>
  <si>
    <t>Fineline Cream</t>
  </si>
  <si>
    <t>22PVC2 1474</t>
  </si>
  <si>
    <t>22PVC2 1484</t>
  </si>
  <si>
    <t>22PVC2 1486</t>
  </si>
  <si>
    <t>22PVC2 1511</t>
  </si>
  <si>
    <t>Bavarian Beech</t>
  </si>
  <si>
    <t>22PVC2 1521</t>
  </si>
  <si>
    <t>22PVC2 156</t>
  </si>
  <si>
    <t>22PVC2 1582</t>
  </si>
  <si>
    <t>22PVC2 1615</t>
  </si>
  <si>
    <t>Verona Cherry</t>
  </si>
  <si>
    <t>22PVC2 1713</t>
  </si>
  <si>
    <t>Ontario Walnut</t>
  </si>
  <si>
    <t>22PVC2 1725</t>
  </si>
  <si>
    <t>Sand Provencial Elm</t>
  </si>
  <si>
    <t>22PVC2 1733</t>
  </si>
  <si>
    <t>Mainau Birch</t>
  </si>
  <si>
    <t>22PVC2 1793</t>
  </si>
  <si>
    <t>22PVC2 1796</t>
  </si>
  <si>
    <t>Natural Savona</t>
  </si>
  <si>
    <t>22PVC2 186</t>
  </si>
  <si>
    <t>Light Grey Chicago Concrete</t>
  </si>
  <si>
    <t>22PVC2 1869</t>
  </si>
  <si>
    <t>Canadian Maple</t>
  </si>
  <si>
    <t>22PVC2 187</t>
  </si>
  <si>
    <t>22PVC2 201</t>
  </si>
  <si>
    <t>22PVC2 205</t>
  </si>
  <si>
    <t>Anthracite Pietra Grigia</t>
  </si>
  <si>
    <t>22PVC2 222</t>
  </si>
  <si>
    <t>Crema</t>
  </si>
  <si>
    <t>22PVC2 222G</t>
  </si>
  <si>
    <t>Crema Gloss</t>
  </si>
  <si>
    <t>22PVC2 274</t>
  </si>
  <si>
    <t>Light Concrete</t>
  </si>
  <si>
    <t>22PVC2 3012</t>
  </si>
  <si>
    <t>Coco Bolo</t>
  </si>
  <si>
    <t>22PVC2 3048</t>
  </si>
  <si>
    <t>Antique Brown Borneo</t>
  </si>
  <si>
    <t>22PVC2 3058</t>
  </si>
  <si>
    <t>Mali Wenge</t>
  </si>
  <si>
    <t>22PVC2 3090</t>
  </si>
  <si>
    <t>22PVC2 310</t>
  </si>
  <si>
    <t>Rusty Ceramic</t>
  </si>
  <si>
    <t>22PVC2 311</t>
  </si>
  <si>
    <t>22PVC2 3113</t>
  </si>
  <si>
    <t>Lindau Pearwood</t>
  </si>
  <si>
    <t>22PVC2 3114</t>
  </si>
  <si>
    <t>Tirano Pearwood</t>
  </si>
  <si>
    <t>22PVC2 311G</t>
  </si>
  <si>
    <t>Burgundy Red</t>
  </si>
  <si>
    <t>22PVC2 3131</t>
  </si>
  <si>
    <t>22PVC2 3133</t>
  </si>
  <si>
    <t>Truffle Brown Davis Oak</t>
  </si>
  <si>
    <t>22PVC2 3146</t>
  </si>
  <si>
    <t>22PVC2 3156</t>
  </si>
  <si>
    <t>Grey Corbridge Oak</t>
  </si>
  <si>
    <t>22PVC2 3158</t>
  </si>
  <si>
    <t>Grey Vicenza Oak</t>
  </si>
  <si>
    <t>22PVC2 3170</t>
  </si>
  <si>
    <t>22PVC2 3171</t>
  </si>
  <si>
    <t>Oiled Kendal Oak</t>
  </si>
  <si>
    <t>22PVC2 3176</t>
  </si>
  <si>
    <t>22PVC2 3178</t>
  </si>
  <si>
    <t>22PVC2 3190</t>
  </si>
  <si>
    <t>22PVC2 321</t>
  </si>
  <si>
    <t>China Red</t>
  </si>
  <si>
    <t>22PVC2 325</t>
  </si>
  <si>
    <t>22PVC2 330</t>
  </si>
  <si>
    <t>Aubergine Purple</t>
  </si>
  <si>
    <t>22PVC2 3303</t>
  </si>
  <si>
    <t>22PVC2 3304</t>
  </si>
  <si>
    <t>Grey Chateau Oak</t>
  </si>
  <si>
    <t>22PVC2 3309</t>
  </si>
  <si>
    <t>22PVC2 332</t>
  </si>
  <si>
    <t>22PVC2 3325</t>
  </si>
  <si>
    <t>22PVC2 3326</t>
  </si>
  <si>
    <t>22PVC2 3330</t>
  </si>
  <si>
    <t>Natural Anthor Oak</t>
  </si>
  <si>
    <t>22PVC2 3332</t>
  </si>
  <si>
    <t>Nebraska Oak</t>
  </si>
  <si>
    <t>22PVC2 3335</t>
  </si>
  <si>
    <t>22PVC2 3342</t>
  </si>
  <si>
    <t>22PVC2 3349</t>
  </si>
  <si>
    <t>22PVC2 3368</t>
  </si>
  <si>
    <t>Natural Lancaster Oak</t>
  </si>
  <si>
    <t>22PVC2 3382</t>
  </si>
  <si>
    <t>22PVC2 340</t>
  </si>
  <si>
    <t>Sorbet Orange</t>
  </si>
  <si>
    <t>22PVC2 3403</t>
  </si>
  <si>
    <t>22PVC2 3406</t>
  </si>
  <si>
    <t>22PVC2 3420</t>
  </si>
  <si>
    <t>Thermo Pine</t>
  </si>
  <si>
    <t>22PVC2 3430</t>
  </si>
  <si>
    <t>White Aland Pine</t>
  </si>
  <si>
    <t>22PVC2 3450</t>
  </si>
  <si>
    <t>22PVC2 3451</t>
  </si>
  <si>
    <t>22PVC2 3453</t>
  </si>
  <si>
    <t>Lava Grey Fleetwood</t>
  </si>
  <si>
    <t>22PVC2 3700</t>
  </si>
  <si>
    <t>22PVC2 3702</t>
  </si>
  <si>
    <t>22PVC2 3703</t>
  </si>
  <si>
    <t>22PVC2 3704</t>
  </si>
  <si>
    <t>22PVC2 3710</t>
  </si>
  <si>
    <t>22PVC2 3713</t>
  </si>
  <si>
    <t>Matfen Chestnut</t>
  </si>
  <si>
    <t>22PVC2 3730</t>
  </si>
  <si>
    <t>22PVC2 3734</t>
  </si>
  <si>
    <t>Dijon Walnut</t>
  </si>
  <si>
    <t>22PVC2 3753</t>
  </si>
  <si>
    <t>22PVC2 3766</t>
  </si>
  <si>
    <t>22PVC2 3840</t>
  </si>
  <si>
    <t>Mandal Maple</t>
  </si>
  <si>
    <t>22PVC2 390</t>
  </si>
  <si>
    <t>Indian Red</t>
  </si>
  <si>
    <t>22PVC2 3911</t>
  </si>
  <si>
    <t>Tauern Beech</t>
  </si>
  <si>
    <t>22PVC2 3991</t>
  </si>
  <si>
    <t>Natiral Country Beech</t>
  </si>
  <si>
    <t>22PVC2 400</t>
  </si>
  <si>
    <t>Powder Violet</t>
  </si>
  <si>
    <t>22PVC2 404</t>
  </si>
  <si>
    <t>Cognac Leather</t>
  </si>
  <si>
    <t>22PVC2 416</t>
  </si>
  <si>
    <t>22PVC2 417</t>
  </si>
  <si>
    <t>22PVC2 420</t>
  </si>
  <si>
    <t>22PVC2 425</t>
  </si>
  <si>
    <t>Egger Beige Linen</t>
  </si>
  <si>
    <t>22PVC2 433</t>
  </si>
  <si>
    <t>22PVC2 461</t>
  </si>
  <si>
    <t>22PVC2 463</t>
  </si>
  <si>
    <t>Platinum Grey Metallic</t>
  </si>
  <si>
    <t>22PVC2 501</t>
  </si>
  <si>
    <t>22PVC2 503</t>
  </si>
  <si>
    <t>Anthracite Metallic</t>
  </si>
  <si>
    <t>22PVC2 504</t>
  </si>
  <si>
    <t>22PVC2 507</t>
  </si>
  <si>
    <t>22PVC2 509</t>
  </si>
  <si>
    <t>22PVC2 515</t>
  </si>
  <si>
    <t>French Blue</t>
  </si>
  <si>
    <t>22PVC2 522</t>
  </si>
  <si>
    <t>22PVC2 525</t>
  </si>
  <si>
    <t>22PVC2 540</t>
  </si>
  <si>
    <t>Denim Blue</t>
  </si>
  <si>
    <t>22PVC2 570</t>
  </si>
  <si>
    <t>Midnight Blue</t>
  </si>
  <si>
    <t>22PVC2 571</t>
  </si>
  <si>
    <t>Gold Metallic</t>
  </si>
  <si>
    <t>22PVC2 599</t>
  </si>
  <si>
    <t>22PVC2 606</t>
  </si>
  <si>
    <t>22PVC2 608</t>
  </si>
  <si>
    <t>22PVC2 626</t>
  </si>
  <si>
    <t>Kiwi Green</t>
  </si>
  <si>
    <t>22PVC2 628</t>
  </si>
  <si>
    <t>Egger Green</t>
  </si>
  <si>
    <t>22PVC2 62816</t>
  </si>
  <si>
    <t>Silver Grey Metal Slate</t>
  </si>
  <si>
    <t>22PVC2 629</t>
  </si>
  <si>
    <t>22PVC2 630</t>
  </si>
  <si>
    <t>Lime Green</t>
  </si>
  <si>
    <t>22PVC2 636</t>
  </si>
  <si>
    <t>22PVC2 638</t>
  </si>
  <si>
    <t>Chromix Silver</t>
  </si>
  <si>
    <t>22PVC2 646</t>
  </si>
  <si>
    <t>Niagara Green</t>
  </si>
  <si>
    <t>22PVC2 655</t>
  </si>
  <si>
    <t>Emerald Green</t>
  </si>
  <si>
    <t>22PVC2 699</t>
  </si>
  <si>
    <t>22PVC2 702</t>
  </si>
  <si>
    <t>22PVC2 705</t>
  </si>
  <si>
    <t>Angore Grey</t>
  </si>
  <si>
    <t>22PVC2 708</t>
  </si>
  <si>
    <t>22PVC2 717</t>
  </si>
  <si>
    <t>22PVC2 727</t>
  </si>
  <si>
    <t>22PVC2 732</t>
  </si>
  <si>
    <t>22PVC2 741</t>
  </si>
  <si>
    <t>22PVC2 748</t>
  </si>
  <si>
    <t>Truffle</t>
  </si>
  <si>
    <t>22PVC2 750</t>
  </si>
  <si>
    <t>22PVC2 763</t>
  </si>
  <si>
    <t>22PVC2 765</t>
  </si>
  <si>
    <t>22PVC2 773</t>
  </si>
  <si>
    <t>22PVC2 775</t>
  </si>
  <si>
    <t>22PVC2 788</t>
  </si>
  <si>
    <t>22PVC2 795</t>
  </si>
  <si>
    <t>Brown/Grey</t>
  </si>
  <si>
    <t>22PVC2 812</t>
  </si>
  <si>
    <t>22PVC2 899</t>
  </si>
  <si>
    <t>22PVC2 960</t>
  </si>
  <si>
    <t>22PVC2 961</t>
  </si>
  <si>
    <t>22PVC2 963</t>
  </si>
  <si>
    <t>22PVC2 968</t>
  </si>
  <si>
    <t>22PVC2 980</t>
  </si>
  <si>
    <t>22PVC2 980SM</t>
  </si>
  <si>
    <t>Plantinum White SM</t>
  </si>
  <si>
    <t>22PVC2 998</t>
  </si>
  <si>
    <t>22PVC2 999</t>
  </si>
  <si>
    <t>22PVC2 999G</t>
  </si>
  <si>
    <t>Black Gloss</t>
  </si>
  <si>
    <t>22PVC2 F311</t>
  </si>
  <si>
    <t>22PVC2 GREEN</t>
  </si>
  <si>
    <t>Green</t>
  </si>
  <si>
    <t>Customer Account No.</t>
  </si>
  <si>
    <t>Customer Name</t>
  </si>
  <si>
    <t>Customer Reference</t>
  </si>
  <si>
    <t>Taken By (Internal)</t>
  </si>
  <si>
    <t>Order Date</t>
  </si>
  <si>
    <t>Code</t>
  </si>
  <si>
    <t>Board Code</t>
  </si>
  <si>
    <t>Board Colour</t>
  </si>
  <si>
    <t>Finished Height</t>
  </si>
  <si>
    <t>Finished Width</t>
  </si>
  <si>
    <t>Edging (2mm/1mm)</t>
  </si>
  <si>
    <t>1st Height Edge Colour</t>
  </si>
  <si>
    <t>2nd Height Edge Colour</t>
  </si>
  <si>
    <t>1st Width Edge Colour</t>
  </si>
  <si>
    <t>2nd Width Edge Colour</t>
  </si>
  <si>
    <t>Edge  Detail</t>
  </si>
  <si>
    <t>QTY</t>
  </si>
  <si>
    <t>Magicut Height</t>
  </si>
  <si>
    <t>Magicut Width</t>
  </si>
  <si>
    <t>1st Height Edging (mm)</t>
  </si>
  <si>
    <t>2nd Height Edging (mm)</t>
  </si>
  <si>
    <t>1st Width Edging (mm)</t>
  </si>
  <si>
    <t>2nd Width Edging (mm)</t>
  </si>
  <si>
    <t>Matching MFC</t>
  </si>
  <si>
    <t>E100038 18</t>
  </si>
  <si>
    <t>Edging</t>
  </si>
  <si>
    <t>E104G 18</t>
  </si>
  <si>
    <t>E1100G 18</t>
  </si>
  <si>
    <t>E1215 18</t>
  </si>
  <si>
    <t>E1476 18</t>
  </si>
  <si>
    <t>E1521E 18</t>
  </si>
  <si>
    <t>E1522E 18</t>
  </si>
  <si>
    <t>E1636E 18</t>
  </si>
  <si>
    <t>E1637E 18</t>
  </si>
  <si>
    <t>E1638E 18</t>
  </si>
  <si>
    <t>E1640E 18</t>
  </si>
  <si>
    <t>E1641E 18</t>
  </si>
  <si>
    <t>E1793 18</t>
  </si>
  <si>
    <t>E1796 18</t>
  </si>
  <si>
    <t>E180TT 18</t>
  </si>
  <si>
    <t>E1869 18</t>
  </si>
  <si>
    <t>E215 18</t>
  </si>
  <si>
    <t>E3753 18</t>
  </si>
  <si>
    <t>E3766 18</t>
  </si>
  <si>
    <t>E447 18</t>
  </si>
  <si>
    <t>E477 18</t>
  </si>
  <si>
    <t>E54R6 18</t>
  </si>
  <si>
    <t>E627 18</t>
  </si>
  <si>
    <t>E980SM 18</t>
  </si>
  <si>
    <t>EMULTI 18</t>
  </si>
  <si>
    <t>EQ1486 18</t>
  </si>
  <si>
    <t>E8803PG 18</t>
  </si>
  <si>
    <t>E8807PG 18</t>
  </si>
  <si>
    <t>E8902PG 18</t>
  </si>
  <si>
    <t>E1300 18</t>
  </si>
  <si>
    <t>E1511 18</t>
  </si>
  <si>
    <t>E1713 18</t>
  </si>
  <si>
    <t>E1725 18</t>
  </si>
  <si>
    <t>E1733 18</t>
  </si>
  <si>
    <t>E222G 18</t>
  </si>
  <si>
    <t>E3048 18</t>
  </si>
  <si>
    <t>E310 18</t>
  </si>
  <si>
    <t>E3113 18</t>
  </si>
  <si>
    <t>E3114 18</t>
  </si>
  <si>
    <t>E311G 18</t>
  </si>
  <si>
    <t>E3304 18</t>
  </si>
  <si>
    <t>E3420 18</t>
  </si>
  <si>
    <t>E3713 18</t>
  </si>
  <si>
    <t>E3911 18</t>
  </si>
  <si>
    <t>E3991 18</t>
  </si>
  <si>
    <t>E425 18</t>
  </si>
  <si>
    <t>E503 18</t>
  </si>
  <si>
    <t>E571 18</t>
  </si>
  <si>
    <t>E628 18</t>
  </si>
  <si>
    <t>E999G 18</t>
  </si>
  <si>
    <t>EF311 18</t>
  </si>
  <si>
    <t>EGREEN 18</t>
  </si>
  <si>
    <t>Notes</t>
  </si>
  <si>
    <t>Board &amp; Height &amp; Width &amp; Notes</t>
  </si>
  <si>
    <t>E1714 18</t>
  </si>
  <si>
    <t>Lincoln Walnut ST19 MFC 2.8 x 2.07 x 18mm</t>
  </si>
  <si>
    <t>22PVC 1714</t>
  </si>
  <si>
    <t>Lincoln Walnut</t>
  </si>
  <si>
    <t>22PVC2 1714</t>
  </si>
  <si>
    <t>22PVC 1713</t>
  </si>
  <si>
    <t>Stainless Steel/Beige</t>
  </si>
  <si>
    <t>Stainless Steel/Metal</t>
  </si>
  <si>
    <t>Stainless Steel/Red</t>
  </si>
  <si>
    <t>Stainless Steel/Mint</t>
  </si>
  <si>
    <t>Stainless Steel/Blue</t>
  </si>
  <si>
    <t>Stainless Steel/Black</t>
  </si>
  <si>
    <t>Stainless/White</t>
  </si>
  <si>
    <t>22PVC 3734</t>
  </si>
  <si>
    <t>Natural Dijon Walnut</t>
  </si>
  <si>
    <t>22PVC2 740</t>
  </si>
  <si>
    <t>E604 18</t>
  </si>
  <si>
    <t>Reed Green ST9 MFC 2.8 x 2.07 x 18mm</t>
  </si>
  <si>
    <t>E604ST40 18</t>
  </si>
  <si>
    <t>Reed Green ST40 MFC 2.8 x 2.07 x 18mm</t>
  </si>
  <si>
    <t>22PVC 604</t>
  </si>
  <si>
    <t>22PVC 60440</t>
  </si>
  <si>
    <t>Reed Green</t>
  </si>
  <si>
    <t>22PVC2 604</t>
  </si>
  <si>
    <t>22PVC2 60440</t>
  </si>
  <si>
    <t>22PVC 1379</t>
  </si>
  <si>
    <t>White Chromix ST16 2.8 x 2.07 x 18mm MFC</t>
  </si>
  <si>
    <t>E637 18</t>
  </si>
  <si>
    <t>22PVC 637</t>
  </si>
  <si>
    <t>White Chromix</t>
  </si>
  <si>
    <t>22PVC2 637</t>
  </si>
  <si>
    <t>E3157 18</t>
  </si>
  <si>
    <t>Vicenza Oak ST12 MFC 2.8 x 2.07 x 18mm</t>
  </si>
  <si>
    <t>Glacier White ST9 MFC 2.8 x 2.07 x 18mm</t>
  </si>
  <si>
    <t>E335 18</t>
  </si>
  <si>
    <t>Rusty Red ST9 MFC 2.8 x 2.07 x 18mm</t>
  </si>
  <si>
    <t>E767 18</t>
  </si>
  <si>
    <t>Cubanit Grey ST9 MFC 2.8 x 2.07 x 18mm</t>
  </si>
  <si>
    <t>E204 18</t>
  </si>
  <si>
    <t>White Carrara Marble ST9 MFC 2.8 x 2.07 x 18mm</t>
  </si>
  <si>
    <t>22PVC 3157</t>
  </si>
  <si>
    <t>Vicenza Oak</t>
  </si>
  <si>
    <t>22PVC2 3157</t>
  </si>
  <si>
    <t>22PVC 1300</t>
  </si>
  <si>
    <t>22PVC 335</t>
  </si>
  <si>
    <t>Rusty Red</t>
  </si>
  <si>
    <t>22PVC2 335</t>
  </si>
  <si>
    <t>22PVC2 767</t>
  </si>
  <si>
    <t>Cubanit Grey</t>
  </si>
  <si>
    <t>E502ST40 18</t>
  </si>
  <si>
    <t>Misty Blue ST40 MFC 2.8 x 2.07 x 18mm</t>
  </si>
  <si>
    <t>22PVC 50240</t>
  </si>
  <si>
    <t>Misty Blue</t>
  </si>
  <si>
    <t>Antique Rose ST9 MFC 2.8 x 2.07 x 18mm</t>
  </si>
  <si>
    <t>22PVC 1277</t>
  </si>
  <si>
    <t>E1200ST40 18</t>
  </si>
  <si>
    <t>Porcelain White ST40 MFC 2.8 x 2.07 x 18mm</t>
  </si>
  <si>
    <t>E1369ST40 18</t>
  </si>
  <si>
    <t>Marone Casella Oak ST40 MFC 2.8 x 2.07 x 18mm</t>
  </si>
  <si>
    <t>E1385ST40 18</t>
  </si>
  <si>
    <t xml:space="preserve">Natural Casella Oak ST40 MFC 2.8 x 2.07 x 18mm </t>
  </si>
  <si>
    <t>E599ST40 18</t>
  </si>
  <si>
    <t>Indigo Blue ST40 MFC 2.8 x 2.07 x 18mm</t>
  </si>
  <si>
    <t>E702ST40 18</t>
  </si>
  <si>
    <t>Cashmere ST40 MFC 2.8 x 2.07 x 18mm</t>
  </si>
  <si>
    <t>E708ST40 18</t>
  </si>
  <si>
    <t>Light Grey ST40 MFC 2.8 x 2.07 x 18mm</t>
  </si>
  <si>
    <t>E732ST40 18</t>
  </si>
  <si>
    <t>Dust Grey ST40 MFC 2.8 x 2.07 x 18mm</t>
  </si>
  <si>
    <t>E767ST40 18</t>
  </si>
  <si>
    <t>Cubanit Grey ST40 MFC 2.8 x 2.07 x 18mm</t>
  </si>
  <si>
    <t>E780ST40 18</t>
  </si>
  <si>
    <t>Monument Grey ST40 MFC 2.8 x 2.07 x 18mm</t>
  </si>
  <si>
    <t>E961ST40 18</t>
  </si>
  <si>
    <t>Graphite Grey ST40 MFC 2.8 x 2.07 x 18mm</t>
  </si>
  <si>
    <t>EPGST40 18</t>
  </si>
  <si>
    <t>Painting Grade ST40 MFC 2.8 x 2.07 x 18mm</t>
  </si>
  <si>
    <t>Marone Casella Oak</t>
  </si>
  <si>
    <t>Natural Casella Oak</t>
  </si>
  <si>
    <t>Cashmere</t>
  </si>
  <si>
    <t>Monument Grey</t>
  </si>
  <si>
    <t>Painting Grade</t>
  </si>
  <si>
    <t>22PVC 120040</t>
  </si>
  <si>
    <t>22PVC 136940</t>
  </si>
  <si>
    <t>22PVC 138540</t>
  </si>
  <si>
    <t>22PVC 59940</t>
  </si>
  <si>
    <t>22PVC 70240</t>
  </si>
  <si>
    <t>22PVC 70840</t>
  </si>
  <si>
    <t>22PVC 73240</t>
  </si>
  <si>
    <t>22PVC 76740</t>
  </si>
  <si>
    <t>22PVC 78040</t>
  </si>
  <si>
    <t>22PVC 96140</t>
  </si>
  <si>
    <t>22PVC EPG40</t>
  </si>
  <si>
    <t>22PVC2 120040</t>
  </si>
  <si>
    <t>22PVC2 136940</t>
  </si>
  <si>
    <t>22PVC2 138540</t>
  </si>
  <si>
    <t>22PVC2 59940</t>
  </si>
  <si>
    <t>22PVC2 76740</t>
  </si>
  <si>
    <t>22PVC2 78040</t>
  </si>
  <si>
    <t>22PVC2 96140</t>
  </si>
  <si>
    <t>22PVC2 EPG40</t>
  </si>
  <si>
    <t>E237 18</t>
  </si>
  <si>
    <t>Cupria Slate ST76 MFC 2.8 x 2.07 x 18mm</t>
  </si>
  <si>
    <t>22PVC 237</t>
  </si>
  <si>
    <t>Cupria Slate</t>
  </si>
  <si>
    <t>22PVC2 237</t>
  </si>
  <si>
    <t>E235 18</t>
  </si>
  <si>
    <t>Scivaro Slate ST76 MFC 2.8 x 2.07 x 18mm</t>
  </si>
  <si>
    <t>22PVC 235</t>
  </si>
  <si>
    <t>Scivaro Slate</t>
  </si>
  <si>
    <t>22PVC2 235</t>
  </si>
  <si>
    <t>22PVC 3171</t>
  </si>
  <si>
    <r>
      <rPr>
        <b/>
        <sz val="11"/>
        <color theme="1"/>
        <rFont val="Calibri"/>
        <family val="2"/>
        <scheme val="minor"/>
      </rPr>
      <t>v17</t>
    </r>
    <r>
      <rPr>
        <sz val="10"/>
        <rFont val="Verdana"/>
        <family val="2"/>
      </rPr>
      <t xml:space="preserve">
07/03/24</t>
    </r>
  </si>
  <si>
    <t>E1223 18</t>
  </si>
  <si>
    <t>Sevilla Ash ST19 MFC 2.8 x 2.07 x 18mm</t>
  </si>
  <si>
    <t>22PVC 1223</t>
  </si>
  <si>
    <t>Sevilla Ash</t>
  </si>
  <si>
    <t>22PVC2 1223</t>
  </si>
  <si>
    <t>Cobra Bronze ST20 MFC 2.8 x 2.07 x 18mm</t>
  </si>
  <si>
    <t>Cobra Bronze</t>
  </si>
  <si>
    <t>22PVC2 323</t>
  </si>
  <si>
    <t>E243 18</t>
  </si>
  <si>
    <t>Light Grey Candela Marble ST76 MFC 2.8 x 2.07 x 18mm</t>
  </si>
  <si>
    <t>22PVC 243</t>
  </si>
  <si>
    <t>Light Grey Candela Marble</t>
  </si>
  <si>
    <t>22PVC2 243</t>
  </si>
  <si>
    <t>E1142 18</t>
  </si>
  <si>
    <t>Brown Sacramento Oak ST36 MFC 2.8 x 2.07 x 18mm</t>
  </si>
  <si>
    <t>22PVC 1142</t>
  </si>
  <si>
    <t>Brown Sacramento Oak</t>
  </si>
  <si>
    <t>22PVC2 1142</t>
  </si>
  <si>
    <t>E1384ST40 18</t>
  </si>
  <si>
    <t>White Casella Oak ST40 MFC 2.8 x 2.07 x 18mm</t>
  </si>
  <si>
    <t>22PVC 1384</t>
  </si>
  <si>
    <t>White Casella Oak</t>
  </si>
  <si>
    <t>22PVC2 1384</t>
  </si>
  <si>
    <t>22PVC2 70240</t>
  </si>
  <si>
    <t>22PVC2 70840</t>
  </si>
  <si>
    <t>22PVC2 73240</t>
  </si>
  <si>
    <t>E201ST40 18</t>
  </si>
  <si>
    <t>Pebble Grey ST40 MFC 2.8 x 2.07 x 18mm</t>
  </si>
  <si>
    <t>E999TM28 18</t>
  </si>
  <si>
    <t>Black TM28 MFC 2.8 x 2.07 x 18mm</t>
  </si>
  <si>
    <t>E999TM28</t>
  </si>
  <si>
    <t>Black TM289</t>
  </si>
  <si>
    <t>22PVC 20140</t>
  </si>
  <si>
    <t>E1367ST40 18</t>
  </si>
  <si>
    <t>Light Natural Casella Oak ST40 MFC 2.8 x 2.07 x 18mm</t>
  </si>
  <si>
    <t>22PVC 1367</t>
  </si>
  <si>
    <t>Light Natural Casella Oak</t>
  </si>
  <si>
    <t>22PVC2 1367</t>
  </si>
  <si>
    <t>E968TM9 18</t>
  </si>
  <si>
    <t>Carbon Grey TM9 MFC 2.8 x 2.07 x 18mm</t>
  </si>
  <si>
    <t>22PVC 968TM9</t>
  </si>
  <si>
    <t>E1204TM22 18</t>
  </si>
  <si>
    <t>Light Natural Lugano Ash TM22 MFC 2.8 x 2.07 x 18mm</t>
  </si>
  <si>
    <t>E3041TM12 18</t>
  </si>
  <si>
    <t>Natural Eucalyptus TM12 MFC 2.8 x 2.07 x 18mm</t>
  </si>
  <si>
    <t>E1227TM12 18</t>
  </si>
  <si>
    <t>Brown Abano Ash TM12 MFC 2.8 x 2.07 x 18mm</t>
  </si>
  <si>
    <t>E1228TM12 18</t>
  </si>
  <si>
    <t>Dark Abano Ash TM12 MFC 2.8 x 2.07 x 18mm</t>
  </si>
  <si>
    <t>22PVC 1227TM12</t>
  </si>
  <si>
    <t>Brown Abano Ash</t>
  </si>
  <si>
    <t>22PVC 1228TM12</t>
  </si>
  <si>
    <t>Dark Abano Ash</t>
  </si>
  <si>
    <t>22PVC 3041TM12</t>
  </si>
  <si>
    <t>Natural Eucalyptus</t>
  </si>
  <si>
    <t>22PVC 1204TM22</t>
  </si>
  <si>
    <t>Light Natural Lugano Ash</t>
  </si>
  <si>
    <t>22PVC1.3 99928</t>
  </si>
  <si>
    <t>E800 18</t>
  </si>
  <si>
    <t>Crystal Marble ST9 MFC 2.8 x 2.07 x 18mm</t>
  </si>
  <si>
    <t>22PVC 800</t>
  </si>
  <si>
    <t>Crystal Marble</t>
  </si>
  <si>
    <t>22PVC2 800</t>
  </si>
  <si>
    <t>E201TM9 18</t>
  </si>
  <si>
    <t>22PVC 201TM9</t>
  </si>
  <si>
    <t>Pebble Grey TM9 MFC 2.8 x 2.07 x 18mm</t>
  </si>
  <si>
    <t>E309 18</t>
  </si>
  <si>
    <t>Brown Tonsberg Oak ST12 MFC 2.8 x 2.07 x 18mm</t>
  </si>
  <si>
    <t>22PVC 309</t>
  </si>
  <si>
    <t>Brown Tonsberg Oak</t>
  </si>
  <si>
    <t>22PVC2 309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</si>
</sst>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0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7" fillId="0" borderId="0"/>
    <xf numFmtId="0" fontId="36" fillId="0" borderId="0"/>
    <xf numFmtId="0" fontId="35" fillId="0" borderId="0"/>
  </cellStyleXfs>
  <cellXfs count="87">
    <xf numFmtId="0" fontId="0" fillId="0" borderId="0" xfId="0"/>
    <xf numFmtId="0" fontId="38" fillId="0" borderId="1" xfId="2" applyFont="1" applyBorder="1"/>
    <xf numFmtId="0" fontId="36" fillId="0" borderId="0" xfId="2"/>
    <xf numFmtId="0" fontId="36" fillId="0" borderId="1" xfId="2" applyBorder="1"/>
    <xf numFmtId="0" fontId="38" fillId="0" borderId="1" xfId="3" applyFont="1" applyBorder="1"/>
    <xf numFmtId="0" fontId="35" fillId="0" borderId="0" xfId="3"/>
    <xf numFmtId="0" fontId="35" fillId="0" borderId="1" xfId="3" applyBorder="1"/>
    <xf numFmtId="0" fontId="38" fillId="2" borderId="1" xfId="3" applyFont="1" applyFill="1" applyBorder="1" applyAlignment="1">
      <alignment vertical="center" wrapText="1"/>
    </xf>
    <xf numFmtId="0" fontId="35" fillId="0" borderId="0" xfId="3" applyAlignment="1">
      <alignment vertical="center" wrapText="1"/>
    </xf>
    <xf numFmtId="0" fontId="38" fillId="2" borderId="1" xfId="3" applyFont="1" applyFill="1" applyBorder="1" applyAlignment="1" applyProtection="1">
      <alignment vertical="center" wrapText="1"/>
    </xf>
    <xf numFmtId="0" fontId="35" fillId="0" borderId="0" xfId="3" applyBorder="1" applyAlignment="1">
      <alignment vertical="center" wrapText="1"/>
    </xf>
    <xf numFmtId="0" fontId="35" fillId="0" borderId="0" xfId="3" applyBorder="1" applyAlignment="1" applyProtection="1">
      <alignment vertical="center" wrapText="1"/>
    </xf>
    <xf numFmtId="0" fontId="38" fillId="0" borderId="0" xfId="3" applyFont="1" applyFill="1" applyBorder="1" applyAlignment="1" applyProtection="1">
      <alignment vertical="center" wrapText="1"/>
      <protection locked="0"/>
    </xf>
    <xf numFmtId="0" fontId="35" fillId="0" borderId="0" xfId="3" applyBorder="1" applyAlignment="1" applyProtection="1">
      <alignment vertical="center" wrapText="1"/>
      <protection locked="0"/>
    </xf>
    <xf numFmtId="0" fontId="35" fillId="0" borderId="0" xfId="3" applyAlignment="1" applyProtection="1">
      <alignment vertical="center" wrapText="1"/>
      <protection locked="0"/>
    </xf>
    <xf numFmtId="0" fontId="35" fillId="0" borderId="0" xfId="3" applyAlignment="1" applyProtection="1">
      <alignment vertical="center" wrapText="1"/>
    </xf>
    <xf numFmtId="49" fontId="39" fillId="0" borderId="1" xfId="3" applyNumberFormat="1" applyFont="1" applyBorder="1" applyAlignment="1" applyProtection="1">
      <alignment vertical="center" wrapText="1"/>
      <protection locked="0"/>
    </xf>
    <xf numFmtId="0" fontId="35" fillId="0" borderId="1" xfId="3" applyBorder="1" applyAlignment="1" applyProtection="1">
      <alignment vertical="center" wrapText="1"/>
      <protection locked="0"/>
    </xf>
    <xf numFmtId="164" fontId="35" fillId="0" borderId="1" xfId="3" applyNumberFormat="1" applyBorder="1" applyAlignment="1" applyProtection="1">
      <alignment vertical="center" wrapText="1"/>
    </xf>
    <xf numFmtId="164" fontId="35" fillId="0" borderId="0" xfId="3" applyNumberFormat="1" applyBorder="1" applyAlignment="1" applyProtection="1">
      <alignment vertical="center" wrapText="1"/>
      <protection locked="0"/>
    </xf>
    <xf numFmtId="0" fontId="39" fillId="0" borderId="0" xfId="3" applyFont="1" applyFill="1" applyBorder="1" applyAlignment="1" applyProtection="1">
      <alignment vertical="center" wrapText="1"/>
      <protection locked="0"/>
    </xf>
    <xf numFmtId="14" fontId="39" fillId="0" borderId="0" xfId="3" applyNumberFormat="1" applyFont="1" applyBorder="1" applyAlignment="1">
      <alignment vertical="center" wrapText="1"/>
    </xf>
    <xf numFmtId="49" fontId="39" fillId="0" borderId="0" xfId="3" applyNumberFormat="1" applyFont="1" applyBorder="1" applyAlignment="1">
      <alignment vertical="center" wrapText="1"/>
    </xf>
    <xf numFmtId="14" fontId="39" fillId="0" borderId="0" xfId="3" applyNumberFormat="1" applyFont="1" applyFill="1" applyBorder="1" applyAlignment="1" applyProtection="1">
      <alignment vertical="center" wrapText="1"/>
      <protection locked="0"/>
    </xf>
    <xf numFmtId="49" fontId="38" fillId="2" borderId="1" xfId="3" applyNumberFormat="1" applyFont="1" applyFill="1" applyBorder="1" applyAlignment="1">
      <alignment vertical="center" wrapText="1"/>
    </xf>
    <xf numFmtId="0" fontId="38" fillId="2" borderId="1" xfId="3" applyFont="1" applyFill="1" applyBorder="1" applyAlignment="1">
      <alignment horizontal="center" vertical="center" wrapText="1"/>
    </xf>
    <xf numFmtId="49" fontId="38" fillId="2" borderId="1" xfId="3" applyNumberFormat="1" applyFont="1" applyFill="1" applyBorder="1" applyAlignment="1" applyProtection="1">
      <alignment vertical="center" wrapText="1"/>
      <protection locked="0"/>
    </xf>
    <xf numFmtId="0" fontId="38" fillId="2" borderId="1" xfId="3" applyFont="1" applyFill="1" applyBorder="1" applyAlignment="1" applyProtection="1">
      <alignment vertical="center" wrapText="1"/>
      <protection locked="0"/>
    </xf>
    <xf numFmtId="0" fontId="35" fillId="0" borderId="1" xfId="3" applyBorder="1" applyAlignment="1" applyProtection="1">
      <alignment vertical="center" wrapText="1"/>
    </xf>
    <xf numFmtId="49" fontId="35" fillId="0" borderId="0" xfId="3" applyNumberFormat="1" applyAlignment="1">
      <alignment vertical="center" wrapText="1"/>
    </xf>
    <xf numFmtId="1" fontId="35" fillId="0" borderId="1" xfId="3" applyNumberFormat="1" applyBorder="1" applyAlignment="1" applyProtection="1">
      <alignment vertical="center" wrapText="1"/>
      <protection locked="0"/>
    </xf>
    <xf numFmtId="164" fontId="35" fillId="0" borderId="0" xfId="3" applyNumberFormat="1" applyBorder="1" applyAlignment="1" applyProtection="1">
      <alignment vertical="center" wrapText="1"/>
    </xf>
    <xf numFmtId="0" fontId="38" fillId="0" borderId="0" xfId="3" applyFont="1" applyFill="1" applyBorder="1" applyAlignment="1" applyProtection="1">
      <alignment vertical="center" wrapText="1"/>
    </xf>
    <xf numFmtId="49" fontId="37" fillId="0" borderId="1" xfId="0" applyNumberFormat="1" applyFont="1" applyBorder="1" applyAlignment="1" applyProtection="1">
      <alignment vertical="center" wrapText="1"/>
      <protection locked="0"/>
    </xf>
    <xf numFmtId="0" fontId="34" fillId="0" borderId="0" xfId="3" applyFont="1" applyAlignment="1" applyProtection="1">
      <alignment vertical="center" wrapText="1"/>
    </xf>
    <xf numFmtId="49" fontId="34" fillId="0" borderId="1" xfId="3" applyNumberFormat="1" applyFont="1" applyBorder="1" applyAlignment="1" applyProtection="1">
      <alignment vertical="center" wrapText="1"/>
      <protection locked="0"/>
    </xf>
    <xf numFmtId="0" fontId="35" fillId="0" borderId="1" xfId="3" applyNumberFormat="1" applyFill="1" applyBorder="1" applyAlignment="1" applyProtection="1">
      <alignment vertical="center" wrapText="1"/>
      <protection locked="0"/>
    </xf>
    <xf numFmtId="1" fontId="34" fillId="0" borderId="1" xfId="3" applyNumberFormat="1" applyFont="1" applyBorder="1" applyAlignment="1" applyProtection="1">
      <alignment vertical="center" wrapText="1"/>
      <protection locked="0"/>
    </xf>
    <xf numFmtId="1" fontId="33" fillId="0" borderId="1" xfId="3" applyNumberFormat="1" applyFont="1" applyBorder="1" applyAlignment="1" applyProtection="1">
      <alignment vertical="center" wrapText="1"/>
      <protection locked="0"/>
    </xf>
    <xf numFmtId="0" fontId="35" fillId="0" borderId="1" xfId="3" applyBorder="1" applyAlignment="1" applyProtection="1">
      <alignment vertical="center" wrapText="1"/>
      <protection hidden="1"/>
    </xf>
    <xf numFmtId="0" fontId="35" fillId="0" borderId="1" xfId="3" applyBorder="1" applyAlignment="1" applyProtection="1">
      <alignment vertical="center" wrapText="1"/>
      <protection locked="0" hidden="1"/>
    </xf>
    <xf numFmtId="0" fontId="32" fillId="0" borderId="1" xfId="2" applyFont="1" applyBorder="1"/>
    <xf numFmtId="0" fontId="32" fillId="0" borderId="1" xfId="3" applyFont="1" applyBorder="1"/>
    <xf numFmtId="0" fontId="31" fillId="0" borderId="1" xfId="3" applyFont="1" applyBorder="1"/>
    <xf numFmtId="0" fontId="30" fillId="0" borderId="1" xfId="3" applyFont="1" applyBorder="1"/>
    <xf numFmtId="49" fontId="30" fillId="0" borderId="1" xfId="3" applyNumberFormat="1" applyFont="1" applyBorder="1" applyAlignment="1" applyProtection="1">
      <alignment vertical="center" wrapText="1"/>
      <protection locked="0"/>
    </xf>
    <xf numFmtId="0" fontId="29" fillId="0" borderId="1" xfId="3" applyFont="1" applyBorder="1"/>
    <xf numFmtId="0" fontId="28" fillId="0" borderId="1" xfId="3" applyFont="1" applyBorder="1"/>
    <xf numFmtId="0" fontId="27" fillId="0" borderId="1" xfId="3" applyFont="1" applyBorder="1"/>
    <xf numFmtId="0" fontId="26" fillId="0" borderId="1" xfId="2" applyFont="1" applyBorder="1"/>
    <xf numFmtId="0" fontId="26" fillId="0" borderId="1" xfId="3" applyFont="1" applyBorder="1"/>
    <xf numFmtId="0" fontId="25" fillId="0" borderId="1" xfId="3" applyFont="1" applyBorder="1"/>
    <xf numFmtId="0" fontId="24" fillId="0" borderId="1" xfId="2" applyFont="1" applyBorder="1"/>
    <xf numFmtId="0" fontId="24" fillId="0" borderId="1" xfId="3" applyFont="1" applyBorder="1"/>
    <xf numFmtId="0" fontId="23" fillId="0" borderId="1" xfId="2" applyFont="1" applyBorder="1"/>
    <xf numFmtId="0" fontId="23" fillId="0" borderId="1" xfId="3" applyFont="1" applyBorder="1"/>
    <xf numFmtId="0" fontId="22" fillId="0" borderId="1" xfId="3" applyFont="1" applyBorder="1"/>
    <xf numFmtId="0" fontId="21" fillId="0" borderId="1" xfId="2" applyFont="1" applyBorder="1"/>
    <xf numFmtId="0" fontId="20" fillId="0" borderId="1" xfId="3" applyFont="1" applyBorder="1"/>
    <xf numFmtId="0" fontId="19" fillId="0" borderId="1" xfId="3" applyFont="1" applyBorder="1"/>
    <xf numFmtId="0" fontId="18" fillId="0" borderId="1" xfId="2" applyFont="1" applyBorder="1"/>
    <xf numFmtId="0" fontId="18" fillId="0" borderId="1" xfId="3" applyFont="1" applyBorder="1"/>
    <xf numFmtId="0" fontId="17" fillId="0" borderId="1" xfId="2" applyFont="1" applyBorder="1"/>
    <xf numFmtId="0" fontId="17" fillId="0" borderId="1" xfId="3" applyFont="1" applyBorder="1"/>
    <xf numFmtId="0" fontId="16" fillId="0" borderId="1" xfId="3" applyFont="1" applyBorder="1"/>
    <xf numFmtId="0" fontId="15" fillId="0" borderId="0" xfId="3" applyFont="1" applyBorder="1" applyAlignment="1">
      <alignment horizontal="right" vertical="center" wrapText="1"/>
    </xf>
    <xf numFmtId="0" fontId="14" fillId="0" borderId="1" xfId="2" applyFont="1" applyBorder="1"/>
    <xf numFmtId="0" fontId="14" fillId="0" borderId="1" xfId="3" applyFont="1" applyBorder="1"/>
    <xf numFmtId="0" fontId="13" fillId="0" borderId="1" xfId="3" applyFont="1" applyBorder="1"/>
    <xf numFmtId="0" fontId="12" fillId="0" borderId="1" xfId="2" applyFont="1" applyBorder="1"/>
    <xf numFmtId="0" fontId="12" fillId="0" borderId="1" xfId="3" applyFont="1" applyBorder="1"/>
    <xf numFmtId="0" fontId="11" fillId="0" borderId="1" xfId="2" applyFont="1" applyBorder="1"/>
    <xf numFmtId="0" fontId="10" fillId="0" borderId="1" xfId="2" applyFont="1" applyBorder="1"/>
    <xf numFmtId="0" fontId="9" fillId="0" borderId="1" xfId="2" applyFont="1" applyBorder="1"/>
    <xf numFmtId="0" fontId="8" fillId="0" borderId="1" xfId="2" applyFont="1" applyBorder="1"/>
    <xf numFmtId="0" fontId="8" fillId="0" borderId="1" xfId="3" applyFont="1" applyBorder="1"/>
    <xf numFmtId="0" fontId="7" fillId="0" borderId="1" xfId="2" applyFont="1" applyBorder="1"/>
    <xf numFmtId="0" fontId="6" fillId="0" borderId="1" xfId="2" applyFont="1" applyBorder="1"/>
    <xf numFmtId="0" fontId="5" fillId="0" borderId="1" xfId="2" applyFont="1" applyBorder="1"/>
    <xf numFmtId="0" fontId="5" fillId="0" borderId="1" xfId="3" applyFont="1" applyBorder="1"/>
    <xf numFmtId="0" fontId="4" fillId="0" borderId="1" xfId="3" applyFont="1" applyBorder="1"/>
    <xf numFmtId="0" fontId="3" fillId="0" borderId="1" xfId="2" applyFont="1" applyBorder="1"/>
    <xf numFmtId="0" fontId="3" fillId="0" borderId="1" xfId="3" applyFont="1" applyBorder="1"/>
    <xf numFmtId="0" fontId="2" fillId="0" borderId="1" xfId="3" applyFont="1" applyBorder="1"/>
    <xf numFmtId="0" fontId="2" fillId="0" borderId="1" xfId="2" applyFont="1" applyBorder="1"/>
    <xf numFmtId="0" fontId="1" fillId="0" borderId="1" xfId="2" applyFont="1" applyBorder="1"/>
    <xf numFmtId="0" fontId="1" fillId="0" borderId="1" xfId="3" applyFont="1" applyBorder="1"/>
  </cellXfs>
  <cellStyles count="4">
    <cellStyle name="Normal" xfId="0" builtinId="0"/>
    <cellStyle name="Normal 2" xfId="1" xr:uid="{00000000-0005-0000-0000-000001000000}"/>
    <cellStyle name="Normal 3" xfId="2" xr:uid="{BF0397EF-7E96-4EF5-9B20-4EA6D8127C13}"/>
    <cellStyle name="Normal 4" xfId="3" xr:uid="{C6CBA797-C97C-4E67-9C78-B5F83491F078}"/>
  </cellStyles>
  <dxfs count="3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286929</xdr:colOff>
      <xdr:row>3</xdr:row>
      <xdr:rowOff>380999</xdr:rowOff>
    </xdr:from>
    <xdr:to>
      <xdr:col>10</xdr:col>
      <xdr:colOff>255996</xdr:colOff>
      <xdr:row>8</xdr:row>
      <xdr:rowOff>314324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BA473E2-83D7-4E57-99A5-9F0B216FDE53}"/>
            </a:ext>
          </a:extLst>
        </xdr:cNvPr>
        <xdr:cNvSpPr txBox="1"/>
      </xdr:nvSpPr>
      <xdr:spPr>
        <a:xfrm>
          <a:off x="13040904" y="1142999"/>
          <a:ext cx="2140767" cy="1838325"/>
        </a:xfrm>
        <a:prstGeom prst="rect">
          <a:avLst/>
        </a:prstGeom>
        <a:solidFill>
          <a:srgbClr val="FFCC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100" b="1"/>
            <a:t>EDGING DETAIL</a:t>
          </a:r>
        </a:p>
        <a:p>
          <a:r>
            <a:rPr lang="en-IE" sz="1100" b="1"/>
            <a:t>1L</a:t>
          </a:r>
          <a:r>
            <a:rPr lang="en-IE" sz="1100"/>
            <a:t> - 1 Long Edge</a:t>
          </a:r>
        </a:p>
        <a:p>
          <a:r>
            <a:rPr lang="en-IE" sz="1100" b="1"/>
            <a:t>1L1S</a:t>
          </a:r>
          <a:r>
            <a:rPr lang="en-IE" sz="1100"/>
            <a:t> - 1 Long Edge / 1 Short Edge</a:t>
          </a:r>
        </a:p>
        <a:p>
          <a:r>
            <a:rPr lang="en-IE" sz="1100" b="1"/>
            <a:t>1L2S</a:t>
          </a:r>
          <a:r>
            <a:rPr lang="en-IE" sz="1100"/>
            <a:t> - 1 Long Edge / 2 Short Edges</a:t>
          </a:r>
        </a:p>
        <a:p>
          <a:r>
            <a:rPr lang="en-IE" sz="1100" b="1"/>
            <a:t>2L</a:t>
          </a:r>
          <a:r>
            <a:rPr lang="en-IE" sz="1100"/>
            <a:t> -2 Long Edges</a:t>
          </a:r>
        </a:p>
        <a:p>
          <a:r>
            <a:rPr lang="en-IE" sz="1100" b="1"/>
            <a:t>2L1S</a:t>
          </a:r>
          <a:r>
            <a:rPr lang="en-IE" sz="1100"/>
            <a:t> - 2 Long Edges / 1 Short Edge</a:t>
          </a:r>
        </a:p>
        <a:p>
          <a:r>
            <a:rPr lang="en-IE" sz="1100" b="1"/>
            <a:t>1S</a:t>
          </a:r>
          <a:r>
            <a:rPr lang="en-IE" sz="1100"/>
            <a:t> - 1 Short Edge</a:t>
          </a:r>
        </a:p>
        <a:p>
          <a:r>
            <a:rPr lang="en-IE" sz="1100" b="1"/>
            <a:t>2S</a:t>
          </a:r>
          <a:r>
            <a:rPr lang="en-IE" sz="1100"/>
            <a:t> - 2 Short Edges</a:t>
          </a:r>
        </a:p>
        <a:p>
          <a:r>
            <a:rPr lang="en-IE" sz="1100" b="1"/>
            <a:t>EAR</a:t>
          </a:r>
          <a:r>
            <a:rPr lang="en-IE" sz="1100"/>
            <a:t> - Edged All Round</a:t>
          </a:r>
        </a:p>
        <a:p>
          <a:r>
            <a:rPr lang="en-IE" sz="1100" b="1"/>
            <a:t>NO E</a:t>
          </a:r>
          <a:r>
            <a:rPr lang="en-IE" sz="1100"/>
            <a:t> - No Edging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11B33-D503-46FE-992A-3795C4F2F153}">
  <dimension ref="A1:X150"/>
  <sheetViews>
    <sheetView tabSelected="1" zoomScaleNormal="100" workbookViewId="0">
      <selection activeCell="A2" sqref="A2"/>
    </sheetView>
  </sheetViews>
  <sheetFormatPr defaultRowHeight="15" x14ac:dyDescent="0.2"/>
  <cols>
    <col min="1" max="1" width="12.875" style="8" customWidth="1"/>
    <col min="2" max="3" width="20.25" style="8" customWidth="1"/>
    <col min="4" max="4" width="13.125" style="8" bestFit="1" customWidth="1"/>
    <col min="5" max="5" width="12.875" style="8" customWidth="1"/>
    <col min="6" max="6" width="16.25" style="8" bestFit="1" customWidth="1"/>
    <col min="7" max="7" width="11.25" style="8" customWidth="1"/>
    <col min="8" max="8" width="6.75" style="8" customWidth="1"/>
    <col min="9" max="9" width="12.625" style="8" customWidth="1"/>
    <col min="10" max="10" width="28.5" style="15" customWidth="1"/>
    <col min="11" max="11" width="14.75" style="15" customWidth="1"/>
    <col min="12" max="13" width="10" style="15" hidden="1" customWidth="1"/>
    <col min="14" max="15" width="11.25" style="14" hidden="1" customWidth="1"/>
    <col min="16" max="18" width="10.625" style="14" hidden="1" customWidth="1"/>
    <col min="19" max="19" width="13.875" style="8" hidden="1" customWidth="1"/>
    <col min="20" max="22" width="11.25" style="8" hidden="1" customWidth="1"/>
    <col min="23" max="23" width="10.625" style="14" hidden="1" customWidth="1"/>
    <col min="24" max="24" width="14.75" style="14" hidden="1" customWidth="1"/>
    <col min="25" max="25" width="7.875" style="8" customWidth="1"/>
    <col min="26" max="16384" width="9" style="8"/>
  </cols>
  <sheetData>
    <row r="1" spans="1:24" ht="30" x14ac:dyDescent="0.2">
      <c r="A1" s="7" t="s">
        <v>940</v>
      </c>
      <c r="B1" s="7" t="s">
        <v>941</v>
      </c>
      <c r="C1" s="7" t="s">
        <v>942</v>
      </c>
      <c r="D1" s="7" t="s">
        <v>943</v>
      </c>
      <c r="F1" s="9" t="s">
        <v>944</v>
      </c>
      <c r="G1" s="10"/>
      <c r="H1" s="10"/>
      <c r="I1" s="65" t="s">
        <v>1131</v>
      </c>
      <c r="J1" s="11"/>
      <c r="K1" s="11"/>
      <c r="L1" s="11"/>
      <c r="M1" s="11"/>
      <c r="N1" s="12"/>
      <c r="O1" s="12"/>
      <c r="P1" s="13"/>
      <c r="S1" s="32"/>
    </row>
    <row r="2" spans="1:24" x14ac:dyDescent="0.2">
      <c r="A2" s="16"/>
      <c r="B2" s="16"/>
      <c r="C2" s="16"/>
      <c r="D2" s="17"/>
      <c r="F2" s="18">
        <f ca="1">TODAY()</f>
        <v>43953</v>
      </c>
      <c r="G2" s="10"/>
      <c r="H2" s="10"/>
      <c r="I2" s="10"/>
      <c r="J2" s="11"/>
      <c r="K2" s="11"/>
      <c r="L2" s="11"/>
      <c r="M2" s="11"/>
      <c r="N2" s="19"/>
      <c r="O2" s="20"/>
      <c r="P2" s="13"/>
      <c r="S2" s="31"/>
    </row>
    <row r="3" spans="1:24" s="10" customFormat="1" x14ac:dyDescent="0.2">
      <c r="D3" s="21"/>
      <c r="E3" s="22"/>
      <c r="F3" s="22"/>
      <c r="J3" s="11"/>
      <c r="K3" s="11"/>
      <c r="L3" s="11"/>
      <c r="M3" s="11"/>
      <c r="N3" s="23"/>
      <c r="O3" s="20"/>
      <c r="P3" s="13"/>
      <c r="Q3" s="13"/>
      <c r="R3" s="13"/>
      <c r="S3" s="22"/>
      <c r="W3" s="13"/>
      <c r="X3" s="13"/>
    </row>
    <row r="4" spans="1:24" ht="30" customHeight="1" x14ac:dyDescent="0.2">
      <c r="A4" s="7" t="s">
        <v>946</v>
      </c>
      <c r="B4" s="9" t="s">
        <v>947</v>
      </c>
      <c r="C4" s="7" t="s">
        <v>948</v>
      </c>
      <c r="D4" s="7" t="s">
        <v>949</v>
      </c>
      <c r="E4" s="24" t="s">
        <v>950</v>
      </c>
      <c r="F4" s="24" t="s">
        <v>965</v>
      </c>
      <c r="G4" s="7" t="s">
        <v>955</v>
      </c>
      <c r="H4" s="25" t="s">
        <v>956</v>
      </c>
      <c r="I4" s="25" t="s">
        <v>1017</v>
      </c>
      <c r="L4" s="7" t="s">
        <v>945</v>
      </c>
      <c r="M4" s="26" t="s">
        <v>957</v>
      </c>
      <c r="N4" s="26" t="s">
        <v>958</v>
      </c>
      <c r="O4" s="27" t="s">
        <v>959</v>
      </c>
      <c r="P4" s="27" t="s">
        <v>960</v>
      </c>
      <c r="Q4" s="27" t="s">
        <v>961</v>
      </c>
      <c r="R4" s="27" t="s">
        <v>962</v>
      </c>
      <c r="S4" s="7" t="s">
        <v>951</v>
      </c>
      <c r="T4" s="7" t="s">
        <v>952</v>
      </c>
      <c r="U4" s="7" t="s">
        <v>953</v>
      </c>
      <c r="V4" s="7" t="s">
        <v>954</v>
      </c>
      <c r="W4" s="27" t="s">
        <v>1017</v>
      </c>
      <c r="X4" s="27" t="s">
        <v>1018</v>
      </c>
    </row>
    <row r="5" spans="1:24" ht="30" customHeight="1" x14ac:dyDescent="0.2">
      <c r="A5" s="45"/>
      <c r="B5" s="39" t="str">
        <f>IF(ISERROR(VLOOKUP(A5,MFC!A$1:B$205,2,FALSE)),"",(VLOOKUP(A5,MFC!A$1:B$205,2,FALSE)))</f>
        <v/>
      </c>
      <c r="C5" s="17"/>
      <c r="D5" s="17"/>
      <c r="E5" s="33"/>
      <c r="F5" s="40" t="str">
        <f>IF(E5="1",VLOOKUP(A5,'0.8mm Edging'!$A$1:$C$213,2,FALSE),IF(E5="2",VLOOKUP(A5,'2mm Edging'!$A$1:$C$212,2,FALSE),IF(E5="","","")))</f>
        <v/>
      </c>
      <c r="G5" s="17"/>
      <c r="H5" s="30"/>
      <c r="I5" s="38"/>
      <c r="J5" s="34"/>
      <c r="K5" s="34"/>
      <c r="L5" s="28" t="str">
        <f>IF(ISBLANK(A5),"","MFC-C&amp;E")</f>
        <v/>
      </c>
      <c r="M5" s="36">
        <f t="shared" ref="M5:M36" si="0">SUM(C5+Q5+R5)</f>
        <v>0</v>
      </c>
      <c r="N5" s="36">
        <f t="shared" ref="N5:N36" si="1">SUM(D5+O5+P5)</f>
        <v>0</v>
      </c>
      <c r="O5" s="17">
        <f t="shared" ref="O5:O36" si="2">IF(S5="",0,E5)</f>
        <v>0</v>
      </c>
      <c r="P5" s="17">
        <f t="shared" ref="P5:P36" si="3">IF(T5="",0,E5)</f>
        <v>0</v>
      </c>
      <c r="Q5" s="17">
        <f t="shared" ref="Q5:Q36" si="4">IF(U5="",0,E5)</f>
        <v>0</v>
      </c>
      <c r="R5" s="17">
        <f t="shared" ref="R5:R36" si="5">IF(V5="",0,E5)</f>
        <v>0</v>
      </c>
      <c r="S5" s="17" t="str">
        <f t="shared" ref="S5:S36" si="6">IF(G5="1L",(F5),IF(G5="1L1S",(F5),IF(G5="1L2S",(F5),IF(G5="2L",(F5),IF(G5="2L1S",(F5),IF(G5="2L2S",(F5),IF(G5="EAR",(F5),"")))))))</f>
        <v/>
      </c>
      <c r="T5" s="17" t="str">
        <f t="shared" ref="T5:T36" si="7">IF(G5="2L",(F5),IF(G5="2L1S",(F5),IF(G5="EAR",(F5),"")))</f>
        <v/>
      </c>
      <c r="U5" s="17" t="str">
        <f t="shared" ref="U5:U36" si="8">IF(G5="1S",(F5),IF(G5="1L1S",(F5),IF(G5="1L2S",(F5),IF(G5="2L1S",(F5),IF(G5="2S",(F5),IF(G5="EAR",(F5),""))))))</f>
        <v/>
      </c>
      <c r="V5" s="17" t="str">
        <f t="shared" ref="V5:V36" si="9">IF(G5="1L2S",(F5),IF(G5="2S",(F5),IF(G5="EAR",(F5),"")))</f>
        <v/>
      </c>
      <c r="W5" s="17" t="str">
        <f>IF(ISBLANK(I5),""," ("&amp;I5&amp;")")</f>
        <v/>
      </c>
      <c r="X5" s="17" t="str">
        <f t="shared" ref="X5:X36" si="10">IF(A5="","",(A5&amp;" - "&amp;C5&amp;" x "&amp;D5&amp;W5))</f>
        <v/>
      </c>
    </row>
    <row r="6" spans="1:24" ht="30" customHeight="1" x14ac:dyDescent="0.2">
      <c r="A6" s="35"/>
      <c r="B6" s="39" t="str">
        <f>IF(ISERROR(VLOOKUP(A6,MFC!A$1:B$205,2,FALSE)),"",(VLOOKUP(A6,MFC!A$1:B$205,2,FALSE)))</f>
        <v/>
      </c>
      <c r="C6" s="17"/>
      <c r="D6" s="17"/>
      <c r="E6" s="33"/>
      <c r="F6" s="40" t="str">
        <f>IF(E6="1",VLOOKUP(A6,'0.8mm Edging'!$A$1:$C$213,2,FALSE),IF(E6="2",VLOOKUP(A6,'2mm Edging'!$A$1:$C$212,2,FALSE),IF(E6="","","")))</f>
        <v/>
      </c>
      <c r="G6" s="17"/>
      <c r="H6" s="30"/>
      <c r="I6" s="37"/>
      <c r="J6" s="34"/>
      <c r="L6" s="28" t="str">
        <f t="shared" ref="L6:L69" si="11">IF(ISBLANK(A6),"","MFC-C&amp;E")</f>
        <v/>
      </c>
      <c r="M6" s="36">
        <f t="shared" si="0"/>
        <v>0</v>
      </c>
      <c r="N6" s="36">
        <f t="shared" si="1"/>
        <v>0</v>
      </c>
      <c r="O6" s="17">
        <f t="shared" si="2"/>
        <v>0</v>
      </c>
      <c r="P6" s="17">
        <f t="shared" si="3"/>
        <v>0</v>
      </c>
      <c r="Q6" s="17">
        <f t="shared" si="4"/>
        <v>0</v>
      </c>
      <c r="R6" s="17">
        <f t="shared" si="5"/>
        <v>0</v>
      </c>
      <c r="S6" s="17" t="str">
        <f t="shared" si="6"/>
        <v/>
      </c>
      <c r="T6" s="17" t="str">
        <f t="shared" si="7"/>
        <v/>
      </c>
      <c r="U6" s="17" t="str">
        <f t="shared" si="8"/>
        <v/>
      </c>
      <c r="V6" s="17" t="str">
        <f t="shared" si="9"/>
        <v/>
      </c>
      <c r="W6" s="17" t="str">
        <f t="shared" ref="W6:W69" si="12">IF(ISBLANK(I6),""," ("&amp;I6&amp;")")</f>
        <v/>
      </c>
      <c r="X6" s="17" t="str">
        <f t="shared" si="10"/>
        <v/>
      </c>
    </row>
    <row r="7" spans="1:24" ht="30" customHeight="1" x14ac:dyDescent="0.2">
      <c r="A7" s="35"/>
      <c r="B7" s="39" t="str">
        <f>IF(ISERROR(VLOOKUP(A7,MFC!A$1:B$205,2,FALSE)),"",(VLOOKUP(A7,MFC!A$1:B$205,2,FALSE)))</f>
        <v/>
      </c>
      <c r="C7" s="17"/>
      <c r="D7" s="17"/>
      <c r="E7" s="33"/>
      <c r="F7" s="40" t="str">
        <f>IF(E7="1",VLOOKUP(A7,'0.8mm Edging'!$A$1:$C$213,2,FALSE),IF(E7="2",VLOOKUP(A7,'2mm Edging'!$A$1:$C$212,2,FALSE),IF(E7="","","")))</f>
        <v/>
      </c>
      <c r="G7" s="17"/>
      <c r="H7" s="30"/>
      <c r="I7" s="37"/>
      <c r="J7" s="34"/>
      <c r="L7" s="28" t="str">
        <f t="shared" si="11"/>
        <v/>
      </c>
      <c r="M7" s="36">
        <f t="shared" si="0"/>
        <v>0</v>
      </c>
      <c r="N7" s="36">
        <f t="shared" si="1"/>
        <v>0</v>
      </c>
      <c r="O7" s="17">
        <f t="shared" si="2"/>
        <v>0</v>
      </c>
      <c r="P7" s="17">
        <f t="shared" si="3"/>
        <v>0</v>
      </c>
      <c r="Q7" s="17">
        <f t="shared" si="4"/>
        <v>0</v>
      </c>
      <c r="R7" s="17">
        <f t="shared" si="5"/>
        <v>0</v>
      </c>
      <c r="S7" s="17" t="str">
        <f t="shared" si="6"/>
        <v/>
      </c>
      <c r="T7" s="17" t="str">
        <f t="shared" si="7"/>
        <v/>
      </c>
      <c r="U7" s="17" t="str">
        <f t="shared" si="8"/>
        <v/>
      </c>
      <c r="V7" s="17" t="str">
        <f t="shared" si="9"/>
        <v/>
      </c>
      <c r="W7" s="17" t="str">
        <f t="shared" si="12"/>
        <v/>
      </c>
      <c r="X7" s="17" t="str">
        <f t="shared" si="10"/>
        <v/>
      </c>
    </row>
    <row r="8" spans="1:24" ht="30" customHeight="1" x14ac:dyDescent="0.2">
      <c r="A8" s="35"/>
      <c r="B8" s="39" t="str">
        <f>IF(ISERROR(VLOOKUP(A8,MFC!A$1:B$205,2,FALSE)),"",(VLOOKUP(A8,MFC!A$1:B$205,2,FALSE)))</f>
        <v/>
      </c>
      <c r="C8" s="17"/>
      <c r="D8" s="17"/>
      <c r="E8" s="33"/>
      <c r="F8" s="40" t="str">
        <f>IF(E8="1",VLOOKUP(A8,'0.8mm Edging'!$A$1:$C$213,2,FALSE),IF(E8="2",VLOOKUP(A8,'2mm Edging'!$A$1:$C$212,2,FALSE),IF(E8="","","")))</f>
        <v/>
      </c>
      <c r="G8" s="17"/>
      <c r="H8" s="30"/>
      <c r="I8" s="37"/>
      <c r="J8" s="34"/>
      <c r="L8" s="28" t="str">
        <f t="shared" si="11"/>
        <v/>
      </c>
      <c r="M8" s="36">
        <f t="shared" si="0"/>
        <v>0</v>
      </c>
      <c r="N8" s="36">
        <f t="shared" si="1"/>
        <v>0</v>
      </c>
      <c r="O8" s="17">
        <f t="shared" si="2"/>
        <v>0</v>
      </c>
      <c r="P8" s="17">
        <f t="shared" si="3"/>
        <v>0</v>
      </c>
      <c r="Q8" s="17">
        <f t="shared" si="4"/>
        <v>0</v>
      </c>
      <c r="R8" s="17">
        <f t="shared" si="5"/>
        <v>0</v>
      </c>
      <c r="S8" s="17" t="str">
        <f t="shared" si="6"/>
        <v/>
      </c>
      <c r="T8" s="17" t="str">
        <f t="shared" si="7"/>
        <v/>
      </c>
      <c r="U8" s="17" t="str">
        <f t="shared" si="8"/>
        <v/>
      </c>
      <c r="V8" s="17" t="str">
        <f t="shared" si="9"/>
        <v/>
      </c>
      <c r="W8" s="17" t="str">
        <f t="shared" si="12"/>
        <v/>
      </c>
      <c r="X8" s="17" t="str">
        <f t="shared" si="10"/>
        <v/>
      </c>
    </row>
    <row r="9" spans="1:24" ht="30" customHeight="1" x14ac:dyDescent="0.2">
      <c r="A9" s="35"/>
      <c r="B9" s="39" t="str">
        <f>IF(ISERROR(VLOOKUP(A9,MFC!A$1:B$205,2,FALSE)),"",(VLOOKUP(A9,MFC!A$1:B$205,2,FALSE)))</f>
        <v/>
      </c>
      <c r="C9" s="17"/>
      <c r="D9" s="17"/>
      <c r="E9" s="33"/>
      <c r="F9" s="40" t="str">
        <f>IF(E9="1",VLOOKUP(A9,'0.8mm Edging'!$A$1:$C$213,2,FALSE),IF(E9="2",VLOOKUP(A9,'2mm Edging'!$A$1:$C$212,2,FALSE),IF(E9="","","")))</f>
        <v/>
      </c>
      <c r="G9" s="17"/>
      <c r="H9" s="30"/>
      <c r="I9" s="37"/>
      <c r="J9" s="34"/>
      <c r="L9" s="28" t="str">
        <f t="shared" si="11"/>
        <v/>
      </c>
      <c r="M9" s="36">
        <f t="shared" si="0"/>
        <v>0</v>
      </c>
      <c r="N9" s="36">
        <f t="shared" si="1"/>
        <v>0</v>
      </c>
      <c r="O9" s="17">
        <f t="shared" si="2"/>
        <v>0</v>
      </c>
      <c r="P9" s="17">
        <f t="shared" si="3"/>
        <v>0</v>
      </c>
      <c r="Q9" s="17">
        <f t="shared" si="4"/>
        <v>0</v>
      </c>
      <c r="R9" s="17">
        <f t="shared" si="5"/>
        <v>0</v>
      </c>
      <c r="S9" s="17" t="str">
        <f t="shared" si="6"/>
        <v/>
      </c>
      <c r="T9" s="17" t="str">
        <f t="shared" si="7"/>
        <v/>
      </c>
      <c r="U9" s="17" t="str">
        <f t="shared" si="8"/>
        <v/>
      </c>
      <c r="V9" s="17" t="str">
        <f t="shared" si="9"/>
        <v/>
      </c>
      <c r="W9" s="17" t="str">
        <f t="shared" si="12"/>
        <v/>
      </c>
      <c r="X9" s="17" t="str">
        <f t="shared" si="10"/>
        <v/>
      </c>
    </row>
    <row r="10" spans="1:24" ht="30" customHeight="1" x14ac:dyDescent="0.2">
      <c r="A10" s="35"/>
      <c r="B10" s="39" t="str">
        <f>IF(ISERROR(VLOOKUP(A10,MFC!A$1:B$205,2,FALSE)),"",(VLOOKUP(A10,MFC!A$1:B$205,2,FALSE)))</f>
        <v/>
      </c>
      <c r="C10" s="17"/>
      <c r="D10" s="17"/>
      <c r="E10" s="33"/>
      <c r="F10" s="40" t="str">
        <f>IF(E10="1",VLOOKUP(A10,'0.8mm Edging'!$A$1:$C$213,2,FALSE),IF(E10="2",VLOOKUP(A10,'2mm Edging'!$A$1:$C$212,2,FALSE),IF(E10="","","")))</f>
        <v/>
      </c>
      <c r="G10" s="17"/>
      <c r="H10" s="30"/>
      <c r="I10" s="37"/>
      <c r="J10" s="34"/>
      <c r="L10" s="28" t="str">
        <f t="shared" si="11"/>
        <v/>
      </c>
      <c r="M10" s="36">
        <f t="shared" si="0"/>
        <v>0</v>
      </c>
      <c r="N10" s="36">
        <f t="shared" si="1"/>
        <v>0</v>
      </c>
      <c r="O10" s="17">
        <f t="shared" si="2"/>
        <v>0</v>
      </c>
      <c r="P10" s="17">
        <f t="shared" si="3"/>
        <v>0</v>
      </c>
      <c r="Q10" s="17">
        <f t="shared" si="4"/>
        <v>0</v>
      </c>
      <c r="R10" s="17">
        <f t="shared" si="5"/>
        <v>0</v>
      </c>
      <c r="S10" s="17" t="str">
        <f t="shared" si="6"/>
        <v/>
      </c>
      <c r="T10" s="17" t="str">
        <f t="shared" si="7"/>
        <v/>
      </c>
      <c r="U10" s="17" t="str">
        <f t="shared" si="8"/>
        <v/>
      </c>
      <c r="V10" s="17" t="str">
        <f t="shared" si="9"/>
        <v/>
      </c>
      <c r="W10" s="17" t="str">
        <f t="shared" si="12"/>
        <v/>
      </c>
      <c r="X10" s="17" t="str">
        <f t="shared" si="10"/>
        <v/>
      </c>
    </row>
    <row r="11" spans="1:24" ht="30" customHeight="1" x14ac:dyDescent="0.2">
      <c r="A11" s="35"/>
      <c r="B11" s="39" t="str">
        <f>IF(ISERROR(VLOOKUP(A11,MFC!A$1:B$205,2,FALSE)),"",(VLOOKUP(A11,MFC!A$1:B$205,2,FALSE)))</f>
        <v/>
      </c>
      <c r="C11" s="17"/>
      <c r="D11" s="17"/>
      <c r="E11" s="33"/>
      <c r="F11" s="40" t="str">
        <f>IF(E11="1",VLOOKUP(A11,'0.8mm Edging'!$A$1:$C$213,2,FALSE),IF(E11="2",VLOOKUP(A11,'2mm Edging'!$A$1:$C$212,2,FALSE),IF(E11="","","")))</f>
        <v/>
      </c>
      <c r="G11" s="17"/>
      <c r="H11" s="30"/>
      <c r="I11" s="37"/>
      <c r="J11" s="34"/>
      <c r="L11" s="28" t="str">
        <f t="shared" si="11"/>
        <v/>
      </c>
      <c r="M11" s="36">
        <f t="shared" si="0"/>
        <v>0</v>
      </c>
      <c r="N11" s="36">
        <f t="shared" si="1"/>
        <v>0</v>
      </c>
      <c r="O11" s="17">
        <f t="shared" si="2"/>
        <v>0</v>
      </c>
      <c r="P11" s="17">
        <f t="shared" si="3"/>
        <v>0</v>
      </c>
      <c r="Q11" s="17">
        <f t="shared" si="4"/>
        <v>0</v>
      </c>
      <c r="R11" s="17">
        <f t="shared" si="5"/>
        <v>0</v>
      </c>
      <c r="S11" s="17" t="str">
        <f t="shared" si="6"/>
        <v/>
      </c>
      <c r="T11" s="17" t="str">
        <f t="shared" si="7"/>
        <v/>
      </c>
      <c r="U11" s="17" t="str">
        <f t="shared" si="8"/>
        <v/>
      </c>
      <c r="V11" s="17" t="str">
        <f t="shared" si="9"/>
        <v/>
      </c>
      <c r="W11" s="17" t="str">
        <f t="shared" si="12"/>
        <v/>
      </c>
      <c r="X11" s="17" t="str">
        <f t="shared" si="10"/>
        <v/>
      </c>
    </row>
    <row r="12" spans="1:24" ht="30" customHeight="1" x14ac:dyDescent="0.2">
      <c r="A12" s="35"/>
      <c r="B12" s="39" t="str">
        <f>IF(ISERROR(VLOOKUP(A12,MFC!A$1:B$205,2,FALSE)),"",(VLOOKUP(A12,MFC!A$1:B$205,2,FALSE)))</f>
        <v/>
      </c>
      <c r="C12" s="17"/>
      <c r="D12" s="17"/>
      <c r="E12" s="33"/>
      <c r="F12" s="40" t="str">
        <f>IF(E12="1",VLOOKUP(A12,'0.8mm Edging'!$A$1:$C$213,2,FALSE),IF(E12="2",VLOOKUP(A12,'2mm Edging'!$A$1:$C$212,2,FALSE),IF(E12="","","")))</f>
        <v/>
      </c>
      <c r="G12" s="17"/>
      <c r="H12" s="30"/>
      <c r="I12" s="37"/>
      <c r="J12" s="34"/>
      <c r="L12" s="28" t="str">
        <f t="shared" si="11"/>
        <v/>
      </c>
      <c r="M12" s="36">
        <f t="shared" si="0"/>
        <v>0</v>
      </c>
      <c r="N12" s="36">
        <f t="shared" si="1"/>
        <v>0</v>
      </c>
      <c r="O12" s="17">
        <f t="shared" si="2"/>
        <v>0</v>
      </c>
      <c r="P12" s="17">
        <f t="shared" si="3"/>
        <v>0</v>
      </c>
      <c r="Q12" s="17">
        <f t="shared" si="4"/>
        <v>0</v>
      </c>
      <c r="R12" s="17">
        <f t="shared" si="5"/>
        <v>0</v>
      </c>
      <c r="S12" s="17" t="str">
        <f t="shared" si="6"/>
        <v/>
      </c>
      <c r="T12" s="17" t="str">
        <f t="shared" si="7"/>
        <v/>
      </c>
      <c r="U12" s="17" t="str">
        <f t="shared" si="8"/>
        <v/>
      </c>
      <c r="V12" s="17" t="str">
        <f t="shared" si="9"/>
        <v/>
      </c>
      <c r="W12" s="17" t="str">
        <f t="shared" si="12"/>
        <v/>
      </c>
      <c r="X12" s="17" t="str">
        <f t="shared" si="10"/>
        <v/>
      </c>
    </row>
    <row r="13" spans="1:24" ht="30" customHeight="1" x14ac:dyDescent="0.2">
      <c r="A13" s="35"/>
      <c r="B13" s="39" t="str">
        <f>IF(ISERROR(VLOOKUP(A13,MFC!A$1:B$205,2,FALSE)),"",(VLOOKUP(A13,MFC!A$1:B$205,2,FALSE)))</f>
        <v/>
      </c>
      <c r="C13" s="17"/>
      <c r="D13" s="17"/>
      <c r="E13" s="33"/>
      <c r="F13" s="40" t="str">
        <f>IF(E13="1",VLOOKUP(A13,'0.8mm Edging'!$A$1:$C$213,2,FALSE),IF(E13="2",VLOOKUP(A13,'2mm Edging'!$A$1:$C$212,2,FALSE),IF(E13="","","")))</f>
        <v/>
      </c>
      <c r="G13" s="17"/>
      <c r="H13" s="30"/>
      <c r="I13" s="37"/>
      <c r="J13" s="34"/>
      <c r="L13" s="28" t="str">
        <f t="shared" si="11"/>
        <v/>
      </c>
      <c r="M13" s="36">
        <f t="shared" si="0"/>
        <v>0</v>
      </c>
      <c r="N13" s="36">
        <f t="shared" si="1"/>
        <v>0</v>
      </c>
      <c r="O13" s="17">
        <f t="shared" si="2"/>
        <v>0</v>
      </c>
      <c r="P13" s="17">
        <f t="shared" si="3"/>
        <v>0</v>
      </c>
      <c r="Q13" s="17">
        <f t="shared" si="4"/>
        <v>0</v>
      </c>
      <c r="R13" s="17">
        <f t="shared" si="5"/>
        <v>0</v>
      </c>
      <c r="S13" s="17" t="str">
        <f t="shared" si="6"/>
        <v/>
      </c>
      <c r="T13" s="17" t="str">
        <f t="shared" si="7"/>
        <v/>
      </c>
      <c r="U13" s="17" t="str">
        <f t="shared" si="8"/>
        <v/>
      </c>
      <c r="V13" s="17" t="str">
        <f t="shared" si="9"/>
        <v/>
      </c>
      <c r="W13" s="17" t="str">
        <f t="shared" si="12"/>
        <v/>
      </c>
      <c r="X13" s="17" t="str">
        <f t="shared" si="10"/>
        <v/>
      </c>
    </row>
    <row r="14" spans="1:24" ht="30" customHeight="1" x14ac:dyDescent="0.2">
      <c r="A14" s="35"/>
      <c r="B14" s="39" t="str">
        <f>IF(ISERROR(VLOOKUP(A14,MFC!A$1:B$205,2,FALSE)),"",(VLOOKUP(A14,MFC!A$1:B$205,2,FALSE)))</f>
        <v/>
      </c>
      <c r="C14" s="17"/>
      <c r="D14" s="17"/>
      <c r="E14" s="33"/>
      <c r="F14" s="40" t="str">
        <f>IF(E14="1",VLOOKUP(A14,'0.8mm Edging'!$A$1:$C$213,2,FALSE),IF(E14="2",VLOOKUP(A14,'2mm Edging'!$A$1:$C$212,2,FALSE),IF(E14="","","")))</f>
        <v/>
      </c>
      <c r="G14" s="17"/>
      <c r="H14" s="30"/>
      <c r="I14" s="37"/>
      <c r="J14" s="34"/>
      <c r="L14" s="28" t="str">
        <f t="shared" si="11"/>
        <v/>
      </c>
      <c r="M14" s="36">
        <f t="shared" si="0"/>
        <v>0</v>
      </c>
      <c r="N14" s="36">
        <f t="shared" si="1"/>
        <v>0</v>
      </c>
      <c r="O14" s="17">
        <f t="shared" si="2"/>
        <v>0</v>
      </c>
      <c r="P14" s="17">
        <f t="shared" si="3"/>
        <v>0</v>
      </c>
      <c r="Q14" s="17">
        <f t="shared" si="4"/>
        <v>0</v>
      </c>
      <c r="R14" s="17">
        <f t="shared" si="5"/>
        <v>0</v>
      </c>
      <c r="S14" s="17" t="str">
        <f t="shared" si="6"/>
        <v/>
      </c>
      <c r="T14" s="17" t="str">
        <f t="shared" si="7"/>
        <v/>
      </c>
      <c r="U14" s="17" t="str">
        <f t="shared" si="8"/>
        <v/>
      </c>
      <c r="V14" s="17" t="str">
        <f t="shared" si="9"/>
        <v/>
      </c>
      <c r="W14" s="17" t="str">
        <f t="shared" si="12"/>
        <v/>
      </c>
      <c r="X14" s="17" t="str">
        <f t="shared" si="10"/>
        <v/>
      </c>
    </row>
    <row r="15" spans="1:24" ht="30" customHeight="1" x14ac:dyDescent="0.2">
      <c r="A15" s="35"/>
      <c r="B15" s="39" t="str">
        <f>IF(ISERROR(VLOOKUP(A15,MFC!A$1:B$205,2,FALSE)),"",(VLOOKUP(A15,MFC!A$1:B$205,2,FALSE)))</f>
        <v/>
      </c>
      <c r="C15" s="17"/>
      <c r="D15" s="17"/>
      <c r="E15" s="33"/>
      <c r="F15" s="40" t="str">
        <f>IF(E15="1",VLOOKUP(A15,'0.8mm Edging'!$A$1:$C$213,2,FALSE),IF(E15="2",VLOOKUP(A15,'2mm Edging'!$A$1:$C$212,2,FALSE),IF(E15="","","")))</f>
        <v/>
      </c>
      <c r="G15" s="17"/>
      <c r="H15" s="30"/>
      <c r="I15" s="37"/>
      <c r="L15" s="28" t="str">
        <f t="shared" si="11"/>
        <v/>
      </c>
      <c r="M15" s="36">
        <f t="shared" si="0"/>
        <v>0</v>
      </c>
      <c r="N15" s="36">
        <f t="shared" si="1"/>
        <v>0</v>
      </c>
      <c r="O15" s="17">
        <f t="shared" si="2"/>
        <v>0</v>
      </c>
      <c r="P15" s="17">
        <f t="shared" si="3"/>
        <v>0</v>
      </c>
      <c r="Q15" s="17">
        <f t="shared" si="4"/>
        <v>0</v>
      </c>
      <c r="R15" s="17">
        <f t="shared" si="5"/>
        <v>0</v>
      </c>
      <c r="S15" s="17" t="str">
        <f t="shared" si="6"/>
        <v/>
      </c>
      <c r="T15" s="17" t="str">
        <f t="shared" si="7"/>
        <v/>
      </c>
      <c r="U15" s="17" t="str">
        <f t="shared" si="8"/>
        <v/>
      </c>
      <c r="V15" s="17" t="str">
        <f t="shared" si="9"/>
        <v/>
      </c>
      <c r="W15" s="17" t="str">
        <f t="shared" si="12"/>
        <v/>
      </c>
      <c r="X15" s="17" t="str">
        <f t="shared" si="10"/>
        <v/>
      </c>
    </row>
    <row r="16" spans="1:24" ht="30" customHeight="1" x14ac:dyDescent="0.2">
      <c r="A16" s="35"/>
      <c r="B16" s="39" t="str">
        <f>IF(ISERROR(VLOOKUP(A16,MFC!A$1:B$205,2,FALSE)),"",(VLOOKUP(A16,MFC!A$1:B$205,2,FALSE)))</f>
        <v/>
      </c>
      <c r="C16" s="17"/>
      <c r="D16" s="17"/>
      <c r="E16" s="33"/>
      <c r="F16" s="40" t="str">
        <f>IF(E16="1",VLOOKUP(A16,'0.8mm Edging'!$A$1:$C$213,2,FALSE),IF(E16="2",VLOOKUP(A16,'2mm Edging'!$A$1:$C$212,2,FALSE),IF(E16="","","")))</f>
        <v/>
      </c>
      <c r="G16" s="17"/>
      <c r="H16" s="30"/>
      <c r="I16" s="37"/>
      <c r="L16" s="28" t="str">
        <f t="shared" si="11"/>
        <v/>
      </c>
      <c r="M16" s="36">
        <f t="shared" si="0"/>
        <v>0</v>
      </c>
      <c r="N16" s="36">
        <f t="shared" si="1"/>
        <v>0</v>
      </c>
      <c r="O16" s="17">
        <f t="shared" si="2"/>
        <v>0</v>
      </c>
      <c r="P16" s="17">
        <f t="shared" si="3"/>
        <v>0</v>
      </c>
      <c r="Q16" s="17">
        <f t="shared" si="4"/>
        <v>0</v>
      </c>
      <c r="R16" s="17">
        <f t="shared" si="5"/>
        <v>0</v>
      </c>
      <c r="S16" s="17" t="str">
        <f t="shared" si="6"/>
        <v/>
      </c>
      <c r="T16" s="17" t="str">
        <f t="shared" si="7"/>
        <v/>
      </c>
      <c r="U16" s="17" t="str">
        <f t="shared" si="8"/>
        <v/>
      </c>
      <c r="V16" s="17" t="str">
        <f t="shared" si="9"/>
        <v/>
      </c>
      <c r="W16" s="17" t="str">
        <f t="shared" si="12"/>
        <v/>
      </c>
      <c r="X16" s="17" t="str">
        <f t="shared" si="10"/>
        <v/>
      </c>
    </row>
    <row r="17" spans="1:24" ht="30" customHeight="1" x14ac:dyDescent="0.2">
      <c r="A17" s="35"/>
      <c r="B17" s="39" t="str">
        <f>IF(ISERROR(VLOOKUP(A17,MFC!A$1:B$205,2,FALSE)),"",(VLOOKUP(A17,MFC!A$1:B$205,2,FALSE)))</f>
        <v/>
      </c>
      <c r="C17" s="17"/>
      <c r="D17" s="17"/>
      <c r="E17" s="33"/>
      <c r="F17" s="40" t="str">
        <f>IF(E17="1",VLOOKUP(A17,'0.8mm Edging'!$A$1:$C$213,2,FALSE),IF(E17="2",VLOOKUP(A17,'2mm Edging'!$A$1:$C$212,2,FALSE),IF(E17="","","")))</f>
        <v/>
      </c>
      <c r="G17" s="17"/>
      <c r="H17" s="30"/>
      <c r="I17" s="37"/>
      <c r="L17" s="28" t="str">
        <f t="shared" si="11"/>
        <v/>
      </c>
      <c r="M17" s="36">
        <f t="shared" si="0"/>
        <v>0</v>
      </c>
      <c r="N17" s="36">
        <f t="shared" si="1"/>
        <v>0</v>
      </c>
      <c r="O17" s="17">
        <f t="shared" si="2"/>
        <v>0</v>
      </c>
      <c r="P17" s="17">
        <f t="shared" si="3"/>
        <v>0</v>
      </c>
      <c r="Q17" s="17">
        <f t="shared" si="4"/>
        <v>0</v>
      </c>
      <c r="R17" s="17">
        <f t="shared" si="5"/>
        <v>0</v>
      </c>
      <c r="S17" s="17" t="str">
        <f t="shared" si="6"/>
        <v/>
      </c>
      <c r="T17" s="17" t="str">
        <f t="shared" si="7"/>
        <v/>
      </c>
      <c r="U17" s="17" t="str">
        <f t="shared" si="8"/>
        <v/>
      </c>
      <c r="V17" s="17" t="str">
        <f t="shared" si="9"/>
        <v/>
      </c>
      <c r="W17" s="17" t="str">
        <f t="shared" si="12"/>
        <v/>
      </c>
      <c r="X17" s="17" t="str">
        <f t="shared" si="10"/>
        <v/>
      </c>
    </row>
    <row r="18" spans="1:24" ht="30" customHeight="1" x14ac:dyDescent="0.2">
      <c r="A18" s="35"/>
      <c r="B18" s="39" t="str">
        <f>IF(ISERROR(VLOOKUP(A18,MFC!A$1:B$205,2,FALSE)),"",(VLOOKUP(A18,MFC!A$1:B$205,2,FALSE)))</f>
        <v/>
      </c>
      <c r="C18" s="17"/>
      <c r="D18" s="17"/>
      <c r="E18" s="33"/>
      <c r="F18" s="40" t="str">
        <f>IF(E18="1",VLOOKUP(A18,'0.8mm Edging'!$A$1:$C$213,2,FALSE),IF(E18="2",VLOOKUP(A18,'2mm Edging'!$A$1:$C$212,2,FALSE),IF(E18="","","")))</f>
        <v/>
      </c>
      <c r="G18" s="17"/>
      <c r="H18" s="30"/>
      <c r="I18" s="37"/>
      <c r="L18" s="28" t="str">
        <f t="shared" si="11"/>
        <v/>
      </c>
      <c r="M18" s="36">
        <f t="shared" si="0"/>
        <v>0</v>
      </c>
      <c r="N18" s="36">
        <f t="shared" si="1"/>
        <v>0</v>
      </c>
      <c r="O18" s="17">
        <f t="shared" si="2"/>
        <v>0</v>
      </c>
      <c r="P18" s="17">
        <f t="shared" si="3"/>
        <v>0</v>
      </c>
      <c r="Q18" s="17">
        <f t="shared" si="4"/>
        <v>0</v>
      </c>
      <c r="R18" s="17">
        <f t="shared" si="5"/>
        <v>0</v>
      </c>
      <c r="S18" s="17" t="str">
        <f t="shared" si="6"/>
        <v/>
      </c>
      <c r="T18" s="17" t="str">
        <f t="shared" si="7"/>
        <v/>
      </c>
      <c r="U18" s="17" t="str">
        <f t="shared" si="8"/>
        <v/>
      </c>
      <c r="V18" s="17" t="str">
        <f t="shared" si="9"/>
        <v/>
      </c>
      <c r="W18" s="17" t="str">
        <f t="shared" si="12"/>
        <v/>
      </c>
      <c r="X18" s="17" t="str">
        <f t="shared" si="10"/>
        <v/>
      </c>
    </row>
    <row r="19" spans="1:24" ht="30" customHeight="1" x14ac:dyDescent="0.2">
      <c r="A19" s="35"/>
      <c r="B19" s="39" t="str">
        <f>IF(ISERROR(VLOOKUP(A19,MFC!A$1:B$205,2,FALSE)),"",(VLOOKUP(A19,MFC!A$1:B$205,2,FALSE)))</f>
        <v/>
      </c>
      <c r="C19" s="17"/>
      <c r="D19" s="17"/>
      <c r="E19" s="33"/>
      <c r="F19" s="40" t="str">
        <f>IF(E19="1",VLOOKUP(A19,'0.8mm Edging'!$A$1:$C$213,2,FALSE),IF(E19="2",VLOOKUP(A19,'2mm Edging'!$A$1:$C$212,2,FALSE),IF(E19="","","")))</f>
        <v/>
      </c>
      <c r="G19" s="17"/>
      <c r="H19" s="30"/>
      <c r="I19" s="37"/>
      <c r="L19" s="28" t="str">
        <f t="shared" si="11"/>
        <v/>
      </c>
      <c r="M19" s="36">
        <f t="shared" si="0"/>
        <v>0</v>
      </c>
      <c r="N19" s="36">
        <f t="shared" si="1"/>
        <v>0</v>
      </c>
      <c r="O19" s="17">
        <f t="shared" si="2"/>
        <v>0</v>
      </c>
      <c r="P19" s="17">
        <f t="shared" si="3"/>
        <v>0</v>
      </c>
      <c r="Q19" s="17">
        <f t="shared" si="4"/>
        <v>0</v>
      </c>
      <c r="R19" s="17">
        <f t="shared" si="5"/>
        <v>0</v>
      </c>
      <c r="S19" s="17" t="str">
        <f t="shared" si="6"/>
        <v/>
      </c>
      <c r="T19" s="17" t="str">
        <f t="shared" si="7"/>
        <v/>
      </c>
      <c r="U19" s="17" t="str">
        <f t="shared" si="8"/>
        <v/>
      </c>
      <c r="V19" s="17" t="str">
        <f t="shared" si="9"/>
        <v/>
      </c>
      <c r="W19" s="17" t="str">
        <f t="shared" si="12"/>
        <v/>
      </c>
      <c r="X19" s="17" t="str">
        <f t="shared" si="10"/>
        <v/>
      </c>
    </row>
    <row r="20" spans="1:24" ht="30" customHeight="1" x14ac:dyDescent="0.2">
      <c r="A20" s="35"/>
      <c r="B20" s="39" t="str">
        <f>IF(ISERROR(VLOOKUP(A20,MFC!A$1:B$205,2,FALSE)),"",(VLOOKUP(A20,MFC!A$1:B$205,2,FALSE)))</f>
        <v/>
      </c>
      <c r="C20" s="17"/>
      <c r="D20" s="17"/>
      <c r="E20" s="33"/>
      <c r="F20" s="40" t="str">
        <f>IF(E20="1",VLOOKUP(A20,'0.8mm Edging'!$A$1:$C$213,2,FALSE),IF(E20="2",VLOOKUP(A20,'2mm Edging'!$A$1:$C$212,2,FALSE),IF(E20="","","")))</f>
        <v/>
      </c>
      <c r="G20" s="17"/>
      <c r="H20" s="30"/>
      <c r="I20" s="37"/>
      <c r="L20" s="28" t="str">
        <f t="shared" si="11"/>
        <v/>
      </c>
      <c r="M20" s="36">
        <f t="shared" si="0"/>
        <v>0</v>
      </c>
      <c r="N20" s="36">
        <f t="shared" si="1"/>
        <v>0</v>
      </c>
      <c r="O20" s="17">
        <f t="shared" si="2"/>
        <v>0</v>
      </c>
      <c r="P20" s="17">
        <f t="shared" si="3"/>
        <v>0</v>
      </c>
      <c r="Q20" s="17">
        <f t="shared" si="4"/>
        <v>0</v>
      </c>
      <c r="R20" s="17">
        <f t="shared" si="5"/>
        <v>0</v>
      </c>
      <c r="S20" s="17" t="str">
        <f t="shared" si="6"/>
        <v/>
      </c>
      <c r="T20" s="17" t="str">
        <f t="shared" si="7"/>
        <v/>
      </c>
      <c r="U20" s="17" t="str">
        <f t="shared" si="8"/>
        <v/>
      </c>
      <c r="V20" s="17" t="str">
        <f t="shared" si="9"/>
        <v/>
      </c>
      <c r="W20" s="17" t="str">
        <f t="shared" si="12"/>
        <v/>
      </c>
      <c r="X20" s="17" t="str">
        <f t="shared" si="10"/>
        <v/>
      </c>
    </row>
    <row r="21" spans="1:24" ht="30" customHeight="1" x14ac:dyDescent="0.2">
      <c r="A21" s="35"/>
      <c r="B21" s="39" t="str">
        <f>IF(ISERROR(VLOOKUP(A21,MFC!A$1:B$205,2,FALSE)),"",(VLOOKUP(A21,MFC!A$1:B$205,2,FALSE)))</f>
        <v/>
      </c>
      <c r="C21" s="17"/>
      <c r="D21" s="17"/>
      <c r="E21" s="33"/>
      <c r="F21" s="40" t="str">
        <f>IF(E21="1",VLOOKUP(A21,'0.8mm Edging'!$A$1:$C$213,2,FALSE),IF(E21="2",VLOOKUP(A21,'2mm Edging'!$A$1:$C$212,2,FALSE),IF(E21="","","")))</f>
        <v/>
      </c>
      <c r="G21" s="17"/>
      <c r="H21" s="30"/>
      <c r="I21" s="37"/>
      <c r="L21" s="28" t="str">
        <f t="shared" si="11"/>
        <v/>
      </c>
      <c r="M21" s="36">
        <f t="shared" si="0"/>
        <v>0</v>
      </c>
      <c r="N21" s="36">
        <f t="shared" si="1"/>
        <v>0</v>
      </c>
      <c r="O21" s="17">
        <f t="shared" si="2"/>
        <v>0</v>
      </c>
      <c r="P21" s="17">
        <f t="shared" si="3"/>
        <v>0</v>
      </c>
      <c r="Q21" s="17">
        <f t="shared" si="4"/>
        <v>0</v>
      </c>
      <c r="R21" s="17">
        <f t="shared" si="5"/>
        <v>0</v>
      </c>
      <c r="S21" s="17" t="str">
        <f t="shared" si="6"/>
        <v/>
      </c>
      <c r="T21" s="17" t="str">
        <f t="shared" si="7"/>
        <v/>
      </c>
      <c r="U21" s="17" t="str">
        <f t="shared" si="8"/>
        <v/>
      </c>
      <c r="V21" s="17" t="str">
        <f t="shared" si="9"/>
        <v/>
      </c>
      <c r="W21" s="17" t="str">
        <f t="shared" si="12"/>
        <v/>
      </c>
      <c r="X21" s="17" t="str">
        <f t="shared" si="10"/>
        <v/>
      </c>
    </row>
    <row r="22" spans="1:24" ht="30" customHeight="1" x14ac:dyDescent="0.2">
      <c r="A22" s="35"/>
      <c r="B22" s="39" t="str">
        <f>IF(ISERROR(VLOOKUP(A22,MFC!A$1:B$205,2,FALSE)),"",(VLOOKUP(A22,MFC!A$1:B$205,2,FALSE)))</f>
        <v/>
      </c>
      <c r="C22" s="17"/>
      <c r="D22" s="17"/>
      <c r="E22" s="33"/>
      <c r="F22" s="40" t="str">
        <f>IF(E22="1",VLOOKUP(A22,'0.8mm Edging'!$A$1:$C$213,2,FALSE),IF(E22="2",VLOOKUP(A22,'2mm Edging'!$A$1:$C$212,2,FALSE),IF(E22="","","")))</f>
        <v/>
      </c>
      <c r="G22" s="17"/>
      <c r="H22" s="30"/>
      <c r="I22" s="37"/>
      <c r="L22" s="28" t="str">
        <f t="shared" si="11"/>
        <v/>
      </c>
      <c r="M22" s="36">
        <f t="shared" si="0"/>
        <v>0</v>
      </c>
      <c r="N22" s="36">
        <f t="shared" si="1"/>
        <v>0</v>
      </c>
      <c r="O22" s="17">
        <f t="shared" si="2"/>
        <v>0</v>
      </c>
      <c r="P22" s="17">
        <f t="shared" si="3"/>
        <v>0</v>
      </c>
      <c r="Q22" s="17">
        <f t="shared" si="4"/>
        <v>0</v>
      </c>
      <c r="R22" s="17">
        <f t="shared" si="5"/>
        <v>0</v>
      </c>
      <c r="S22" s="17" t="str">
        <f t="shared" si="6"/>
        <v/>
      </c>
      <c r="T22" s="17" t="str">
        <f t="shared" si="7"/>
        <v/>
      </c>
      <c r="U22" s="17" t="str">
        <f t="shared" si="8"/>
        <v/>
      </c>
      <c r="V22" s="17" t="str">
        <f t="shared" si="9"/>
        <v/>
      </c>
      <c r="W22" s="17" t="str">
        <f t="shared" si="12"/>
        <v/>
      </c>
      <c r="X22" s="17" t="str">
        <f t="shared" si="10"/>
        <v/>
      </c>
    </row>
    <row r="23" spans="1:24" ht="30" customHeight="1" x14ac:dyDescent="0.2">
      <c r="A23" s="35"/>
      <c r="B23" s="39" t="str">
        <f>IF(ISERROR(VLOOKUP(A23,MFC!A$1:B$205,2,FALSE)),"",(VLOOKUP(A23,MFC!A$1:B$205,2,FALSE)))</f>
        <v/>
      </c>
      <c r="C23" s="17"/>
      <c r="D23" s="17"/>
      <c r="E23" s="33"/>
      <c r="F23" s="40" t="str">
        <f>IF(E23="1",VLOOKUP(A23,'0.8mm Edging'!$A$1:$C$213,2,FALSE),IF(E23="2",VLOOKUP(A23,'2mm Edging'!$A$1:$C$212,2,FALSE),IF(E23="","","")))</f>
        <v/>
      </c>
      <c r="G23" s="17"/>
      <c r="H23" s="30"/>
      <c r="I23" s="37"/>
      <c r="L23" s="28" t="str">
        <f t="shared" si="11"/>
        <v/>
      </c>
      <c r="M23" s="36">
        <f t="shared" si="0"/>
        <v>0</v>
      </c>
      <c r="N23" s="36">
        <f t="shared" si="1"/>
        <v>0</v>
      </c>
      <c r="O23" s="17">
        <f t="shared" si="2"/>
        <v>0</v>
      </c>
      <c r="P23" s="17">
        <f t="shared" si="3"/>
        <v>0</v>
      </c>
      <c r="Q23" s="17">
        <f t="shared" si="4"/>
        <v>0</v>
      </c>
      <c r="R23" s="17">
        <f t="shared" si="5"/>
        <v>0</v>
      </c>
      <c r="S23" s="17" t="str">
        <f t="shared" si="6"/>
        <v/>
      </c>
      <c r="T23" s="17" t="str">
        <f t="shared" si="7"/>
        <v/>
      </c>
      <c r="U23" s="17" t="str">
        <f t="shared" si="8"/>
        <v/>
      </c>
      <c r="V23" s="17" t="str">
        <f t="shared" si="9"/>
        <v/>
      </c>
      <c r="W23" s="17" t="str">
        <f t="shared" si="12"/>
        <v/>
      </c>
      <c r="X23" s="17" t="str">
        <f t="shared" si="10"/>
        <v/>
      </c>
    </row>
    <row r="24" spans="1:24" ht="30" customHeight="1" x14ac:dyDescent="0.2">
      <c r="A24" s="35"/>
      <c r="B24" s="39" t="str">
        <f>IF(ISERROR(VLOOKUP(A24,MFC!A$1:B$205,2,FALSE)),"",(VLOOKUP(A24,MFC!A$1:B$205,2,FALSE)))</f>
        <v/>
      </c>
      <c r="C24" s="17"/>
      <c r="D24" s="17"/>
      <c r="E24" s="33"/>
      <c r="F24" s="40" t="str">
        <f>IF(E24="1",VLOOKUP(A24,'0.8mm Edging'!$A$1:$C$213,2,FALSE),IF(E24="2",VLOOKUP(A24,'2mm Edging'!$A$1:$C$212,2,FALSE),IF(E24="","","")))</f>
        <v/>
      </c>
      <c r="G24" s="17"/>
      <c r="H24" s="30"/>
      <c r="I24" s="37"/>
      <c r="L24" s="28" t="str">
        <f t="shared" si="11"/>
        <v/>
      </c>
      <c r="M24" s="36">
        <f t="shared" si="0"/>
        <v>0</v>
      </c>
      <c r="N24" s="36">
        <f t="shared" si="1"/>
        <v>0</v>
      </c>
      <c r="O24" s="17">
        <f t="shared" si="2"/>
        <v>0</v>
      </c>
      <c r="P24" s="17">
        <f t="shared" si="3"/>
        <v>0</v>
      </c>
      <c r="Q24" s="17">
        <f t="shared" si="4"/>
        <v>0</v>
      </c>
      <c r="R24" s="17">
        <f t="shared" si="5"/>
        <v>0</v>
      </c>
      <c r="S24" s="17" t="str">
        <f t="shared" si="6"/>
        <v/>
      </c>
      <c r="T24" s="17" t="str">
        <f t="shared" si="7"/>
        <v/>
      </c>
      <c r="U24" s="17" t="str">
        <f t="shared" si="8"/>
        <v/>
      </c>
      <c r="V24" s="17" t="str">
        <f t="shared" si="9"/>
        <v/>
      </c>
      <c r="W24" s="17" t="str">
        <f t="shared" si="12"/>
        <v/>
      </c>
      <c r="X24" s="17" t="str">
        <f t="shared" si="10"/>
        <v/>
      </c>
    </row>
    <row r="25" spans="1:24" ht="30" customHeight="1" x14ac:dyDescent="0.2">
      <c r="A25" s="35"/>
      <c r="B25" s="39" t="str">
        <f>IF(ISERROR(VLOOKUP(A25,MFC!A$1:B$205,2,FALSE)),"",(VLOOKUP(A25,MFC!A$1:B$205,2,FALSE)))</f>
        <v/>
      </c>
      <c r="C25" s="17"/>
      <c r="D25" s="17"/>
      <c r="E25" s="33"/>
      <c r="F25" s="40" t="str">
        <f>IF(E25="1",VLOOKUP(A25,'0.8mm Edging'!$A$1:$C$213,2,FALSE),IF(E25="2",VLOOKUP(A25,'2mm Edging'!$A$1:$C$212,2,FALSE),IF(E25="","","")))</f>
        <v/>
      </c>
      <c r="G25" s="17"/>
      <c r="H25" s="30"/>
      <c r="I25" s="37"/>
      <c r="L25" s="28" t="str">
        <f t="shared" si="11"/>
        <v/>
      </c>
      <c r="M25" s="36">
        <f t="shared" si="0"/>
        <v>0</v>
      </c>
      <c r="N25" s="36">
        <f t="shared" si="1"/>
        <v>0</v>
      </c>
      <c r="O25" s="17">
        <f t="shared" si="2"/>
        <v>0</v>
      </c>
      <c r="P25" s="17">
        <f t="shared" si="3"/>
        <v>0</v>
      </c>
      <c r="Q25" s="17">
        <f t="shared" si="4"/>
        <v>0</v>
      </c>
      <c r="R25" s="17">
        <f t="shared" si="5"/>
        <v>0</v>
      </c>
      <c r="S25" s="17" t="str">
        <f t="shared" si="6"/>
        <v/>
      </c>
      <c r="T25" s="17" t="str">
        <f t="shared" si="7"/>
        <v/>
      </c>
      <c r="U25" s="17" t="str">
        <f t="shared" si="8"/>
        <v/>
      </c>
      <c r="V25" s="17" t="str">
        <f t="shared" si="9"/>
        <v/>
      </c>
      <c r="W25" s="17" t="str">
        <f t="shared" si="12"/>
        <v/>
      </c>
      <c r="X25" s="17" t="str">
        <f t="shared" si="10"/>
        <v/>
      </c>
    </row>
    <row r="26" spans="1:24" ht="30" customHeight="1" x14ac:dyDescent="0.2">
      <c r="A26" s="35"/>
      <c r="B26" s="39" t="str">
        <f>IF(ISERROR(VLOOKUP(A26,MFC!A$1:B$205,2,FALSE)),"",(VLOOKUP(A26,MFC!A$1:B$205,2,FALSE)))</f>
        <v/>
      </c>
      <c r="C26" s="17"/>
      <c r="D26" s="17"/>
      <c r="E26" s="33"/>
      <c r="F26" s="40" t="str">
        <f>IF(E26="1",VLOOKUP(A26,'0.8mm Edging'!$A$1:$C$213,2,FALSE),IF(E26="2",VLOOKUP(A26,'2mm Edging'!$A$1:$C$212,2,FALSE),IF(E26="","","")))</f>
        <v/>
      </c>
      <c r="G26" s="17"/>
      <c r="H26" s="30"/>
      <c r="I26" s="37"/>
      <c r="L26" s="28" t="str">
        <f t="shared" si="11"/>
        <v/>
      </c>
      <c r="M26" s="36">
        <f t="shared" si="0"/>
        <v>0</v>
      </c>
      <c r="N26" s="36">
        <f t="shared" si="1"/>
        <v>0</v>
      </c>
      <c r="O26" s="17">
        <f t="shared" si="2"/>
        <v>0</v>
      </c>
      <c r="P26" s="17">
        <f t="shared" si="3"/>
        <v>0</v>
      </c>
      <c r="Q26" s="17">
        <f t="shared" si="4"/>
        <v>0</v>
      </c>
      <c r="R26" s="17">
        <f t="shared" si="5"/>
        <v>0</v>
      </c>
      <c r="S26" s="17" t="str">
        <f t="shared" si="6"/>
        <v/>
      </c>
      <c r="T26" s="17" t="str">
        <f t="shared" si="7"/>
        <v/>
      </c>
      <c r="U26" s="17" t="str">
        <f t="shared" si="8"/>
        <v/>
      </c>
      <c r="V26" s="17" t="str">
        <f t="shared" si="9"/>
        <v/>
      </c>
      <c r="W26" s="17" t="str">
        <f t="shared" si="12"/>
        <v/>
      </c>
      <c r="X26" s="17" t="str">
        <f t="shared" si="10"/>
        <v/>
      </c>
    </row>
    <row r="27" spans="1:24" ht="30" customHeight="1" x14ac:dyDescent="0.2">
      <c r="A27" s="35"/>
      <c r="B27" s="39" t="str">
        <f>IF(ISERROR(VLOOKUP(A27,MFC!A$1:B$205,2,FALSE)),"",(VLOOKUP(A27,MFC!A$1:B$205,2,FALSE)))</f>
        <v/>
      </c>
      <c r="C27" s="17"/>
      <c r="D27" s="17"/>
      <c r="E27" s="33"/>
      <c r="F27" s="40" t="str">
        <f>IF(E27="1",VLOOKUP(A27,'0.8mm Edging'!$A$1:$C$213,2,FALSE),IF(E27="2",VLOOKUP(A27,'2mm Edging'!$A$1:$C$212,2,FALSE),IF(E27="","","")))</f>
        <v/>
      </c>
      <c r="G27" s="17"/>
      <c r="H27" s="30"/>
      <c r="I27" s="37"/>
      <c r="L27" s="28" t="str">
        <f t="shared" si="11"/>
        <v/>
      </c>
      <c r="M27" s="36">
        <f t="shared" si="0"/>
        <v>0</v>
      </c>
      <c r="N27" s="36">
        <f t="shared" si="1"/>
        <v>0</v>
      </c>
      <c r="O27" s="17">
        <f t="shared" si="2"/>
        <v>0</v>
      </c>
      <c r="P27" s="17">
        <f t="shared" si="3"/>
        <v>0</v>
      </c>
      <c r="Q27" s="17">
        <f t="shared" si="4"/>
        <v>0</v>
      </c>
      <c r="R27" s="17">
        <f t="shared" si="5"/>
        <v>0</v>
      </c>
      <c r="S27" s="17" t="str">
        <f t="shared" si="6"/>
        <v/>
      </c>
      <c r="T27" s="17" t="str">
        <f t="shared" si="7"/>
        <v/>
      </c>
      <c r="U27" s="17" t="str">
        <f t="shared" si="8"/>
        <v/>
      </c>
      <c r="V27" s="17" t="str">
        <f t="shared" si="9"/>
        <v/>
      </c>
      <c r="W27" s="17" t="str">
        <f t="shared" si="12"/>
        <v/>
      </c>
      <c r="X27" s="17" t="str">
        <f t="shared" si="10"/>
        <v/>
      </c>
    </row>
    <row r="28" spans="1:24" ht="30" customHeight="1" x14ac:dyDescent="0.2">
      <c r="A28" s="35"/>
      <c r="B28" s="39" t="str">
        <f>IF(ISERROR(VLOOKUP(A28,MFC!A$1:B$205,2,FALSE)),"",(VLOOKUP(A28,MFC!A$1:B$205,2,FALSE)))</f>
        <v/>
      </c>
      <c r="C28" s="17"/>
      <c r="D28" s="17"/>
      <c r="E28" s="33"/>
      <c r="F28" s="40" t="str">
        <f>IF(E28="1",VLOOKUP(A28,'0.8mm Edging'!$A$1:$C$213,2,FALSE),IF(E28="2",VLOOKUP(A28,'2mm Edging'!$A$1:$C$212,2,FALSE),IF(E28="","","")))</f>
        <v/>
      </c>
      <c r="G28" s="17"/>
      <c r="H28" s="30"/>
      <c r="I28" s="37"/>
      <c r="L28" s="28" t="str">
        <f t="shared" si="11"/>
        <v/>
      </c>
      <c r="M28" s="36">
        <f t="shared" si="0"/>
        <v>0</v>
      </c>
      <c r="N28" s="36">
        <f t="shared" si="1"/>
        <v>0</v>
      </c>
      <c r="O28" s="17">
        <f t="shared" si="2"/>
        <v>0</v>
      </c>
      <c r="P28" s="17">
        <f t="shared" si="3"/>
        <v>0</v>
      </c>
      <c r="Q28" s="17">
        <f t="shared" si="4"/>
        <v>0</v>
      </c>
      <c r="R28" s="17">
        <f t="shared" si="5"/>
        <v>0</v>
      </c>
      <c r="S28" s="17" t="str">
        <f t="shared" si="6"/>
        <v/>
      </c>
      <c r="T28" s="17" t="str">
        <f t="shared" si="7"/>
        <v/>
      </c>
      <c r="U28" s="17" t="str">
        <f t="shared" si="8"/>
        <v/>
      </c>
      <c r="V28" s="17" t="str">
        <f t="shared" si="9"/>
        <v/>
      </c>
      <c r="W28" s="17" t="str">
        <f t="shared" si="12"/>
        <v/>
      </c>
      <c r="X28" s="17" t="str">
        <f t="shared" si="10"/>
        <v/>
      </c>
    </row>
    <row r="29" spans="1:24" ht="30" customHeight="1" x14ac:dyDescent="0.2">
      <c r="A29" s="35"/>
      <c r="B29" s="39" t="str">
        <f>IF(ISERROR(VLOOKUP(A29,MFC!A$1:B$205,2,FALSE)),"",(VLOOKUP(A29,MFC!A$1:B$205,2,FALSE)))</f>
        <v/>
      </c>
      <c r="C29" s="17"/>
      <c r="D29" s="17"/>
      <c r="E29" s="33"/>
      <c r="F29" s="40" t="str">
        <f>IF(E29="1",VLOOKUP(A29,'0.8mm Edging'!$A$1:$C$213,2,FALSE),IF(E29="2",VLOOKUP(A29,'2mm Edging'!$A$1:$C$212,2,FALSE),IF(E29="","","")))</f>
        <v/>
      </c>
      <c r="G29" s="17"/>
      <c r="H29" s="30"/>
      <c r="I29" s="37"/>
      <c r="L29" s="28" t="str">
        <f t="shared" si="11"/>
        <v/>
      </c>
      <c r="M29" s="36">
        <f t="shared" si="0"/>
        <v>0</v>
      </c>
      <c r="N29" s="36">
        <f t="shared" si="1"/>
        <v>0</v>
      </c>
      <c r="O29" s="17">
        <f t="shared" si="2"/>
        <v>0</v>
      </c>
      <c r="P29" s="17">
        <f t="shared" si="3"/>
        <v>0</v>
      </c>
      <c r="Q29" s="17">
        <f t="shared" si="4"/>
        <v>0</v>
      </c>
      <c r="R29" s="17">
        <f t="shared" si="5"/>
        <v>0</v>
      </c>
      <c r="S29" s="17" t="str">
        <f t="shared" si="6"/>
        <v/>
      </c>
      <c r="T29" s="17" t="str">
        <f t="shared" si="7"/>
        <v/>
      </c>
      <c r="U29" s="17" t="str">
        <f t="shared" si="8"/>
        <v/>
      </c>
      <c r="V29" s="17" t="str">
        <f t="shared" si="9"/>
        <v/>
      </c>
      <c r="W29" s="17" t="str">
        <f t="shared" si="12"/>
        <v/>
      </c>
      <c r="X29" s="17" t="str">
        <f t="shared" si="10"/>
        <v/>
      </c>
    </row>
    <row r="30" spans="1:24" ht="30" customHeight="1" x14ac:dyDescent="0.2">
      <c r="A30" s="35"/>
      <c r="B30" s="39" t="str">
        <f>IF(ISERROR(VLOOKUP(A30,MFC!A$1:B$205,2,FALSE)),"",(VLOOKUP(A30,MFC!A$1:B$205,2,FALSE)))</f>
        <v/>
      </c>
      <c r="C30" s="17"/>
      <c r="D30" s="17"/>
      <c r="E30" s="33"/>
      <c r="F30" s="40" t="str">
        <f>IF(E30="1",VLOOKUP(A30,'0.8mm Edging'!$A$1:$C$213,2,FALSE),IF(E30="2",VLOOKUP(A30,'2mm Edging'!$A$1:$C$212,2,FALSE),IF(E30="","","")))</f>
        <v/>
      </c>
      <c r="G30" s="17"/>
      <c r="H30" s="30"/>
      <c r="I30" s="37"/>
      <c r="L30" s="28" t="str">
        <f t="shared" si="11"/>
        <v/>
      </c>
      <c r="M30" s="36">
        <f t="shared" si="0"/>
        <v>0</v>
      </c>
      <c r="N30" s="36">
        <f t="shared" si="1"/>
        <v>0</v>
      </c>
      <c r="O30" s="17">
        <f t="shared" si="2"/>
        <v>0</v>
      </c>
      <c r="P30" s="17">
        <f t="shared" si="3"/>
        <v>0</v>
      </c>
      <c r="Q30" s="17">
        <f t="shared" si="4"/>
        <v>0</v>
      </c>
      <c r="R30" s="17">
        <f t="shared" si="5"/>
        <v>0</v>
      </c>
      <c r="S30" s="17" t="str">
        <f t="shared" si="6"/>
        <v/>
      </c>
      <c r="T30" s="17" t="str">
        <f t="shared" si="7"/>
        <v/>
      </c>
      <c r="U30" s="17" t="str">
        <f t="shared" si="8"/>
        <v/>
      </c>
      <c r="V30" s="17" t="str">
        <f t="shared" si="9"/>
        <v/>
      </c>
      <c r="W30" s="17" t="str">
        <f t="shared" si="12"/>
        <v/>
      </c>
      <c r="X30" s="17" t="str">
        <f t="shared" si="10"/>
        <v/>
      </c>
    </row>
    <row r="31" spans="1:24" ht="30" customHeight="1" x14ac:dyDescent="0.2">
      <c r="A31" s="35"/>
      <c r="B31" s="39" t="str">
        <f>IF(ISERROR(VLOOKUP(A31,MFC!A$1:B$205,2,FALSE)),"",(VLOOKUP(A31,MFC!A$1:B$205,2,FALSE)))</f>
        <v/>
      </c>
      <c r="C31" s="17"/>
      <c r="D31" s="17"/>
      <c r="E31" s="33"/>
      <c r="F31" s="40" t="str">
        <f>IF(E31="1",VLOOKUP(A31,'0.8mm Edging'!$A$1:$C$213,2,FALSE),IF(E31="2",VLOOKUP(A31,'2mm Edging'!$A$1:$C$212,2,FALSE),IF(E31="","","")))</f>
        <v/>
      </c>
      <c r="G31" s="17"/>
      <c r="H31" s="30"/>
      <c r="I31" s="37"/>
      <c r="L31" s="28" t="str">
        <f t="shared" si="11"/>
        <v/>
      </c>
      <c r="M31" s="36">
        <f t="shared" si="0"/>
        <v>0</v>
      </c>
      <c r="N31" s="36">
        <f t="shared" si="1"/>
        <v>0</v>
      </c>
      <c r="O31" s="17">
        <f t="shared" si="2"/>
        <v>0</v>
      </c>
      <c r="P31" s="17">
        <f t="shared" si="3"/>
        <v>0</v>
      </c>
      <c r="Q31" s="17">
        <f t="shared" si="4"/>
        <v>0</v>
      </c>
      <c r="R31" s="17">
        <f t="shared" si="5"/>
        <v>0</v>
      </c>
      <c r="S31" s="17" t="str">
        <f t="shared" si="6"/>
        <v/>
      </c>
      <c r="T31" s="17" t="str">
        <f t="shared" si="7"/>
        <v/>
      </c>
      <c r="U31" s="17" t="str">
        <f t="shared" si="8"/>
        <v/>
      </c>
      <c r="V31" s="17" t="str">
        <f t="shared" si="9"/>
        <v/>
      </c>
      <c r="W31" s="17" t="str">
        <f t="shared" si="12"/>
        <v/>
      </c>
      <c r="X31" s="17" t="str">
        <f t="shared" si="10"/>
        <v/>
      </c>
    </row>
    <row r="32" spans="1:24" ht="30" customHeight="1" x14ac:dyDescent="0.2">
      <c r="A32" s="35"/>
      <c r="B32" s="39" t="str">
        <f>IF(ISERROR(VLOOKUP(A32,MFC!A$1:B$205,2,FALSE)),"",(VLOOKUP(A32,MFC!A$1:B$205,2,FALSE)))</f>
        <v/>
      </c>
      <c r="C32" s="17"/>
      <c r="D32" s="17"/>
      <c r="E32" s="33"/>
      <c r="F32" s="40" t="str">
        <f>IF(E32="1",VLOOKUP(A32,'0.8mm Edging'!$A$1:$C$213,2,FALSE),IF(E32="2",VLOOKUP(A32,'2mm Edging'!$A$1:$C$212,2,FALSE),IF(E32="","","")))</f>
        <v/>
      </c>
      <c r="G32" s="17"/>
      <c r="H32" s="30"/>
      <c r="I32" s="37"/>
      <c r="L32" s="28" t="str">
        <f t="shared" si="11"/>
        <v/>
      </c>
      <c r="M32" s="36">
        <f t="shared" si="0"/>
        <v>0</v>
      </c>
      <c r="N32" s="36">
        <f t="shared" si="1"/>
        <v>0</v>
      </c>
      <c r="O32" s="17">
        <f t="shared" si="2"/>
        <v>0</v>
      </c>
      <c r="P32" s="17">
        <f t="shared" si="3"/>
        <v>0</v>
      </c>
      <c r="Q32" s="17">
        <f t="shared" si="4"/>
        <v>0</v>
      </c>
      <c r="R32" s="17">
        <f t="shared" si="5"/>
        <v>0</v>
      </c>
      <c r="S32" s="17" t="str">
        <f t="shared" si="6"/>
        <v/>
      </c>
      <c r="T32" s="17" t="str">
        <f t="shared" si="7"/>
        <v/>
      </c>
      <c r="U32" s="17" t="str">
        <f t="shared" si="8"/>
        <v/>
      </c>
      <c r="V32" s="17" t="str">
        <f t="shared" si="9"/>
        <v/>
      </c>
      <c r="W32" s="17" t="str">
        <f t="shared" si="12"/>
        <v/>
      </c>
      <c r="X32" s="17" t="str">
        <f t="shared" si="10"/>
        <v/>
      </c>
    </row>
    <row r="33" spans="1:24" ht="30" customHeight="1" x14ac:dyDescent="0.2">
      <c r="A33" s="35"/>
      <c r="B33" s="39" t="str">
        <f>IF(ISERROR(VLOOKUP(A33,MFC!A$1:B$205,2,FALSE)),"",(VLOOKUP(A33,MFC!A$1:B$205,2,FALSE)))</f>
        <v/>
      </c>
      <c r="C33" s="17"/>
      <c r="D33" s="17"/>
      <c r="E33" s="33"/>
      <c r="F33" s="40" t="str">
        <f>IF(E33="1",VLOOKUP(A33,'0.8mm Edging'!$A$1:$C$213,2,FALSE),IF(E33="2",VLOOKUP(A33,'2mm Edging'!$A$1:$C$212,2,FALSE),IF(E33="","","")))</f>
        <v/>
      </c>
      <c r="G33" s="17"/>
      <c r="H33" s="30"/>
      <c r="I33" s="37"/>
      <c r="L33" s="28" t="str">
        <f t="shared" si="11"/>
        <v/>
      </c>
      <c r="M33" s="36">
        <f t="shared" si="0"/>
        <v>0</v>
      </c>
      <c r="N33" s="36">
        <f t="shared" si="1"/>
        <v>0</v>
      </c>
      <c r="O33" s="17">
        <f t="shared" si="2"/>
        <v>0</v>
      </c>
      <c r="P33" s="17">
        <f t="shared" si="3"/>
        <v>0</v>
      </c>
      <c r="Q33" s="17">
        <f t="shared" si="4"/>
        <v>0</v>
      </c>
      <c r="R33" s="17">
        <f t="shared" si="5"/>
        <v>0</v>
      </c>
      <c r="S33" s="17" t="str">
        <f t="shared" si="6"/>
        <v/>
      </c>
      <c r="T33" s="17" t="str">
        <f t="shared" si="7"/>
        <v/>
      </c>
      <c r="U33" s="17" t="str">
        <f t="shared" si="8"/>
        <v/>
      </c>
      <c r="V33" s="17" t="str">
        <f t="shared" si="9"/>
        <v/>
      </c>
      <c r="W33" s="17" t="str">
        <f t="shared" si="12"/>
        <v/>
      </c>
      <c r="X33" s="17" t="str">
        <f t="shared" si="10"/>
        <v/>
      </c>
    </row>
    <row r="34" spans="1:24" ht="30" customHeight="1" x14ac:dyDescent="0.2">
      <c r="A34" s="35"/>
      <c r="B34" s="39" t="str">
        <f>IF(ISERROR(VLOOKUP(A34,MFC!A$1:B$205,2,FALSE)),"",(VLOOKUP(A34,MFC!A$1:B$205,2,FALSE)))</f>
        <v/>
      </c>
      <c r="C34" s="17"/>
      <c r="D34" s="17"/>
      <c r="E34" s="33"/>
      <c r="F34" s="40" t="str">
        <f>IF(E34="1",VLOOKUP(A34,'0.8mm Edging'!$A$1:$C$213,2,FALSE),IF(E34="2",VLOOKUP(A34,'2mm Edging'!$A$1:$C$212,2,FALSE),IF(E34="","","")))</f>
        <v/>
      </c>
      <c r="G34" s="17"/>
      <c r="H34" s="30"/>
      <c r="I34" s="37"/>
      <c r="L34" s="28" t="str">
        <f t="shared" si="11"/>
        <v/>
      </c>
      <c r="M34" s="36">
        <f t="shared" si="0"/>
        <v>0</v>
      </c>
      <c r="N34" s="36">
        <f t="shared" si="1"/>
        <v>0</v>
      </c>
      <c r="O34" s="17">
        <f t="shared" si="2"/>
        <v>0</v>
      </c>
      <c r="P34" s="17">
        <f t="shared" si="3"/>
        <v>0</v>
      </c>
      <c r="Q34" s="17">
        <f t="shared" si="4"/>
        <v>0</v>
      </c>
      <c r="R34" s="17">
        <f t="shared" si="5"/>
        <v>0</v>
      </c>
      <c r="S34" s="17" t="str">
        <f t="shared" si="6"/>
        <v/>
      </c>
      <c r="T34" s="17" t="str">
        <f t="shared" si="7"/>
        <v/>
      </c>
      <c r="U34" s="17" t="str">
        <f t="shared" si="8"/>
        <v/>
      </c>
      <c r="V34" s="17" t="str">
        <f t="shared" si="9"/>
        <v/>
      </c>
      <c r="W34" s="17" t="str">
        <f t="shared" si="12"/>
        <v/>
      </c>
      <c r="X34" s="17" t="str">
        <f t="shared" si="10"/>
        <v/>
      </c>
    </row>
    <row r="35" spans="1:24" ht="30" customHeight="1" x14ac:dyDescent="0.2">
      <c r="A35" s="35"/>
      <c r="B35" s="39" t="str">
        <f>IF(ISERROR(VLOOKUP(A35,MFC!A$1:B$205,2,FALSE)),"",(VLOOKUP(A35,MFC!A$1:B$205,2,FALSE)))</f>
        <v/>
      </c>
      <c r="C35" s="17"/>
      <c r="D35" s="17"/>
      <c r="E35" s="33"/>
      <c r="F35" s="40" t="str">
        <f>IF(E35="1",VLOOKUP(A35,'0.8mm Edging'!$A$1:$C$213,2,FALSE),IF(E35="2",VLOOKUP(A35,'2mm Edging'!$A$1:$C$212,2,FALSE),IF(E35="","","")))</f>
        <v/>
      </c>
      <c r="G35" s="17"/>
      <c r="H35" s="30"/>
      <c r="I35" s="37"/>
      <c r="L35" s="28" t="str">
        <f t="shared" si="11"/>
        <v/>
      </c>
      <c r="M35" s="36">
        <f t="shared" si="0"/>
        <v>0</v>
      </c>
      <c r="N35" s="36">
        <f t="shared" si="1"/>
        <v>0</v>
      </c>
      <c r="O35" s="17">
        <f t="shared" si="2"/>
        <v>0</v>
      </c>
      <c r="P35" s="17">
        <f t="shared" si="3"/>
        <v>0</v>
      </c>
      <c r="Q35" s="17">
        <f t="shared" si="4"/>
        <v>0</v>
      </c>
      <c r="R35" s="17">
        <f t="shared" si="5"/>
        <v>0</v>
      </c>
      <c r="S35" s="17" t="str">
        <f t="shared" si="6"/>
        <v/>
      </c>
      <c r="T35" s="17" t="str">
        <f t="shared" si="7"/>
        <v/>
      </c>
      <c r="U35" s="17" t="str">
        <f t="shared" si="8"/>
        <v/>
      </c>
      <c r="V35" s="17" t="str">
        <f t="shared" si="9"/>
        <v/>
      </c>
      <c r="W35" s="17" t="str">
        <f t="shared" si="12"/>
        <v/>
      </c>
      <c r="X35" s="17" t="str">
        <f t="shared" si="10"/>
        <v/>
      </c>
    </row>
    <row r="36" spans="1:24" ht="30" customHeight="1" x14ac:dyDescent="0.2">
      <c r="A36" s="35"/>
      <c r="B36" s="39" t="str">
        <f>IF(ISERROR(VLOOKUP(A36,MFC!A$1:B$205,2,FALSE)),"",(VLOOKUP(A36,MFC!A$1:B$205,2,FALSE)))</f>
        <v/>
      </c>
      <c r="C36" s="17"/>
      <c r="D36" s="17"/>
      <c r="E36" s="33"/>
      <c r="F36" s="40" t="str">
        <f>IF(E36="1",VLOOKUP(A36,'0.8mm Edging'!$A$1:$C$213,2,FALSE),IF(E36="2",VLOOKUP(A36,'2mm Edging'!$A$1:$C$212,2,FALSE),IF(E36="","","")))</f>
        <v/>
      </c>
      <c r="G36" s="17"/>
      <c r="H36" s="30"/>
      <c r="I36" s="37"/>
      <c r="L36" s="28" t="str">
        <f t="shared" si="11"/>
        <v/>
      </c>
      <c r="M36" s="36">
        <f t="shared" si="0"/>
        <v>0</v>
      </c>
      <c r="N36" s="36">
        <f t="shared" si="1"/>
        <v>0</v>
      </c>
      <c r="O36" s="17">
        <f t="shared" si="2"/>
        <v>0</v>
      </c>
      <c r="P36" s="17">
        <f t="shared" si="3"/>
        <v>0</v>
      </c>
      <c r="Q36" s="17">
        <f t="shared" si="4"/>
        <v>0</v>
      </c>
      <c r="R36" s="17">
        <f t="shared" si="5"/>
        <v>0</v>
      </c>
      <c r="S36" s="17" t="str">
        <f t="shared" si="6"/>
        <v/>
      </c>
      <c r="T36" s="17" t="str">
        <f t="shared" si="7"/>
        <v/>
      </c>
      <c r="U36" s="17" t="str">
        <f t="shared" si="8"/>
        <v/>
      </c>
      <c r="V36" s="17" t="str">
        <f t="shared" si="9"/>
        <v/>
      </c>
      <c r="W36" s="17" t="str">
        <f t="shared" si="12"/>
        <v/>
      </c>
      <c r="X36" s="17" t="str">
        <f t="shared" si="10"/>
        <v/>
      </c>
    </row>
    <row r="37" spans="1:24" ht="30" customHeight="1" x14ac:dyDescent="0.2">
      <c r="A37" s="35"/>
      <c r="B37" s="39" t="str">
        <f>IF(ISERROR(VLOOKUP(A37,MFC!A$1:B$205,2,FALSE)),"",(VLOOKUP(A37,MFC!A$1:B$205,2,FALSE)))</f>
        <v/>
      </c>
      <c r="C37" s="17"/>
      <c r="D37" s="17"/>
      <c r="E37" s="33"/>
      <c r="F37" s="40" t="str">
        <f>IF(E37="1",VLOOKUP(A37,'0.8mm Edging'!$A$1:$C$213,2,FALSE),IF(E37="2",VLOOKUP(A37,'2mm Edging'!$A$1:$C$212,2,FALSE),IF(E37="","","")))</f>
        <v/>
      </c>
      <c r="G37" s="17"/>
      <c r="H37" s="30"/>
      <c r="I37" s="37"/>
      <c r="L37" s="28" t="str">
        <f t="shared" si="11"/>
        <v/>
      </c>
      <c r="M37" s="36">
        <f t="shared" ref="M37:M68" si="13">SUM(C37+Q37+R37)</f>
        <v>0</v>
      </c>
      <c r="N37" s="36">
        <f t="shared" ref="N37:N68" si="14">SUM(D37+O37+P37)</f>
        <v>0</v>
      </c>
      <c r="O37" s="17">
        <f t="shared" ref="O37:O68" si="15">IF(S37="",0,E37)</f>
        <v>0</v>
      </c>
      <c r="P37" s="17">
        <f t="shared" ref="P37:P68" si="16">IF(T37="",0,E37)</f>
        <v>0</v>
      </c>
      <c r="Q37" s="17">
        <f t="shared" ref="Q37:Q68" si="17">IF(U37="",0,E37)</f>
        <v>0</v>
      </c>
      <c r="R37" s="17">
        <f t="shared" ref="R37:R68" si="18">IF(V37="",0,E37)</f>
        <v>0</v>
      </c>
      <c r="S37" s="17" t="str">
        <f t="shared" ref="S37:S68" si="19">IF(G37="1L",(F37),IF(G37="1L1S",(F37),IF(G37="1L2S",(F37),IF(G37="2L",(F37),IF(G37="2L1S",(F37),IF(G37="2L2S",(F37),IF(G37="EAR",(F37),"")))))))</f>
        <v/>
      </c>
      <c r="T37" s="17" t="str">
        <f t="shared" ref="T37:T68" si="20">IF(G37="2L",(F37),IF(G37="2L1S",(F37),IF(G37="EAR",(F37),"")))</f>
        <v/>
      </c>
      <c r="U37" s="17" t="str">
        <f t="shared" ref="U37:U68" si="21">IF(G37="1S",(F37),IF(G37="1L1S",(F37),IF(G37="1L2S",(F37),IF(G37="2L1S",(F37),IF(G37="2S",(F37),IF(G37="EAR",(F37),""))))))</f>
        <v/>
      </c>
      <c r="V37" s="17" t="str">
        <f t="shared" ref="V37:V68" si="22">IF(G37="1L2S",(F37),IF(G37="2S",(F37),IF(G37="EAR",(F37),"")))</f>
        <v/>
      </c>
      <c r="W37" s="17" t="str">
        <f t="shared" si="12"/>
        <v/>
      </c>
      <c r="X37" s="17" t="str">
        <f t="shared" ref="X37:X68" si="23">IF(A37="","",(A37&amp;" - "&amp;C37&amp;" x "&amp;D37&amp;W37))</f>
        <v/>
      </c>
    </row>
    <row r="38" spans="1:24" ht="30" customHeight="1" x14ac:dyDescent="0.2">
      <c r="A38" s="35"/>
      <c r="B38" s="39" t="str">
        <f>IF(ISERROR(VLOOKUP(A38,MFC!A$1:B$205,2,FALSE)),"",(VLOOKUP(A38,MFC!A$1:B$205,2,FALSE)))</f>
        <v/>
      </c>
      <c r="C38" s="17"/>
      <c r="D38" s="17"/>
      <c r="E38" s="33"/>
      <c r="F38" s="40" t="str">
        <f>IF(E38="1",VLOOKUP(A38,'0.8mm Edging'!$A$1:$C$213,2,FALSE),IF(E38="2",VLOOKUP(A38,'2mm Edging'!$A$1:$C$212,2,FALSE),IF(E38="","","")))</f>
        <v/>
      </c>
      <c r="G38" s="17"/>
      <c r="H38" s="30"/>
      <c r="I38" s="37"/>
      <c r="L38" s="28" t="str">
        <f t="shared" si="11"/>
        <v/>
      </c>
      <c r="M38" s="36">
        <f t="shared" si="13"/>
        <v>0</v>
      </c>
      <c r="N38" s="36">
        <f t="shared" si="14"/>
        <v>0</v>
      </c>
      <c r="O38" s="17">
        <f t="shared" si="15"/>
        <v>0</v>
      </c>
      <c r="P38" s="17">
        <f t="shared" si="16"/>
        <v>0</v>
      </c>
      <c r="Q38" s="17">
        <f t="shared" si="17"/>
        <v>0</v>
      </c>
      <c r="R38" s="17">
        <f t="shared" si="18"/>
        <v>0</v>
      </c>
      <c r="S38" s="17" t="str">
        <f t="shared" si="19"/>
        <v/>
      </c>
      <c r="T38" s="17" t="str">
        <f t="shared" si="20"/>
        <v/>
      </c>
      <c r="U38" s="17" t="str">
        <f t="shared" si="21"/>
        <v/>
      </c>
      <c r="V38" s="17" t="str">
        <f t="shared" si="22"/>
        <v/>
      </c>
      <c r="W38" s="17" t="str">
        <f t="shared" si="12"/>
        <v/>
      </c>
      <c r="X38" s="17" t="str">
        <f t="shared" si="23"/>
        <v/>
      </c>
    </row>
    <row r="39" spans="1:24" ht="30" customHeight="1" x14ac:dyDescent="0.2">
      <c r="A39" s="35"/>
      <c r="B39" s="39" t="str">
        <f>IF(ISERROR(VLOOKUP(A39,MFC!A$1:B$205,2,FALSE)),"",(VLOOKUP(A39,MFC!A$1:B$205,2,FALSE)))</f>
        <v/>
      </c>
      <c r="C39" s="17"/>
      <c r="D39" s="17"/>
      <c r="E39" s="33"/>
      <c r="F39" s="40" t="str">
        <f>IF(E39="1",VLOOKUP(A39,'0.8mm Edging'!$A$1:$C$213,2,FALSE),IF(E39="2",VLOOKUP(A39,'2mm Edging'!$A$1:$C$212,2,FALSE),IF(E39="","","")))</f>
        <v/>
      </c>
      <c r="G39" s="17"/>
      <c r="H39" s="30"/>
      <c r="I39" s="37"/>
      <c r="L39" s="28" t="str">
        <f t="shared" si="11"/>
        <v/>
      </c>
      <c r="M39" s="36">
        <f t="shared" si="13"/>
        <v>0</v>
      </c>
      <c r="N39" s="36">
        <f t="shared" si="14"/>
        <v>0</v>
      </c>
      <c r="O39" s="17">
        <f t="shared" si="15"/>
        <v>0</v>
      </c>
      <c r="P39" s="17">
        <f t="shared" si="16"/>
        <v>0</v>
      </c>
      <c r="Q39" s="17">
        <f t="shared" si="17"/>
        <v>0</v>
      </c>
      <c r="R39" s="17">
        <f t="shared" si="18"/>
        <v>0</v>
      </c>
      <c r="S39" s="17" t="str">
        <f t="shared" si="19"/>
        <v/>
      </c>
      <c r="T39" s="17" t="str">
        <f t="shared" si="20"/>
        <v/>
      </c>
      <c r="U39" s="17" t="str">
        <f t="shared" si="21"/>
        <v/>
      </c>
      <c r="V39" s="17" t="str">
        <f t="shared" si="22"/>
        <v/>
      </c>
      <c r="W39" s="17" t="str">
        <f t="shared" si="12"/>
        <v/>
      </c>
      <c r="X39" s="17" t="str">
        <f t="shared" si="23"/>
        <v/>
      </c>
    </row>
    <row r="40" spans="1:24" ht="30" customHeight="1" x14ac:dyDescent="0.2">
      <c r="A40" s="35"/>
      <c r="B40" s="39" t="str">
        <f>IF(ISERROR(VLOOKUP(A40,MFC!A$1:B$205,2,FALSE)),"",(VLOOKUP(A40,MFC!A$1:B$205,2,FALSE)))</f>
        <v/>
      </c>
      <c r="C40" s="17"/>
      <c r="D40" s="17"/>
      <c r="E40" s="33"/>
      <c r="F40" s="40" t="str">
        <f>IF(E40="1",VLOOKUP(A40,'0.8mm Edging'!$A$1:$C$213,2,FALSE),IF(E40="2",VLOOKUP(A40,'2mm Edging'!$A$1:$C$212,2,FALSE),IF(E40="","","")))</f>
        <v/>
      </c>
      <c r="G40" s="17"/>
      <c r="H40" s="30"/>
      <c r="I40" s="37"/>
      <c r="L40" s="28" t="str">
        <f t="shared" si="11"/>
        <v/>
      </c>
      <c r="M40" s="36">
        <f t="shared" si="13"/>
        <v>0</v>
      </c>
      <c r="N40" s="36">
        <f t="shared" si="14"/>
        <v>0</v>
      </c>
      <c r="O40" s="17">
        <f t="shared" si="15"/>
        <v>0</v>
      </c>
      <c r="P40" s="17">
        <f t="shared" si="16"/>
        <v>0</v>
      </c>
      <c r="Q40" s="17">
        <f t="shared" si="17"/>
        <v>0</v>
      </c>
      <c r="R40" s="17">
        <f t="shared" si="18"/>
        <v>0</v>
      </c>
      <c r="S40" s="17" t="str">
        <f t="shared" si="19"/>
        <v/>
      </c>
      <c r="T40" s="17" t="str">
        <f t="shared" si="20"/>
        <v/>
      </c>
      <c r="U40" s="17" t="str">
        <f t="shared" si="21"/>
        <v/>
      </c>
      <c r="V40" s="17" t="str">
        <f t="shared" si="22"/>
        <v/>
      </c>
      <c r="W40" s="17" t="str">
        <f t="shared" si="12"/>
        <v/>
      </c>
      <c r="X40" s="17" t="str">
        <f t="shared" si="23"/>
        <v/>
      </c>
    </row>
    <row r="41" spans="1:24" ht="30" customHeight="1" x14ac:dyDescent="0.2">
      <c r="A41" s="35"/>
      <c r="B41" s="39" t="str">
        <f>IF(ISERROR(VLOOKUP(A41,MFC!A$1:B$205,2,FALSE)),"",(VLOOKUP(A41,MFC!A$1:B$205,2,FALSE)))</f>
        <v/>
      </c>
      <c r="C41" s="17"/>
      <c r="D41" s="17"/>
      <c r="E41" s="33"/>
      <c r="F41" s="40" t="str">
        <f>IF(E41="1",VLOOKUP(A41,'0.8mm Edging'!$A$1:$C$213,2,FALSE),IF(E41="2",VLOOKUP(A41,'2mm Edging'!$A$1:$C$212,2,FALSE),IF(E41="","","")))</f>
        <v/>
      </c>
      <c r="G41" s="17"/>
      <c r="H41" s="30"/>
      <c r="I41" s="37"/>
      <c r="L41" s="28" t="str">
        <f t="shared" si="11"/>
        <v/>
      </c>
      <c r="M41" s="36">
        <f t="shared" si="13"/>
        <v>0</v>
      </c>
      <c r="N41" s="36">
        <f t="shared" si="14"/>
        <v>0</v>
      </c>
      <c r="O41" s="17">
        <f t="shared" si="15"/>
        <v>0</v>
      </c>
      <c r="P41" s="17">
        <f t="shared" si="16"/>
        <v>0</v>
      </c>
      <c r="Q41" s="17">
        <f t="shared" si="17"/>
        <v>0</v>
      </c>
      <c r="R41" s="17">
        <f t="shared" si="18"/>
        <v>0</v>
      </c>
      <c r="S41" s="17" t="str">
        <f t="shared" si="19"/>
        <v/>
      </c>
      <c r="T41" s="17" t="str">
        <f t="shared" si="20"/>
        <v/>
      </c>
      <c r="U41" s="17" t="str">
        <f t="shared" si="21"/>
        <v/>
      </c>
      <c r="V41" s="17" t="str">
        <f t="shared" si="22"/>
        <v/>
      </c>
      <c r="W41" s="17" t="str">
        <f t="shared" si="12"/>
        <v/>
      </c>
      <c r="X41" s="17" t="str">
        <f t="shared" si="23"/>
        <v/>
      </c>
    </row>
    <row r="42" spans="1:24" ht="30" customHeight="1" x14ac:dyDescent="0.2">
      <c r="A42" s="35"/>
      <c r="B42" s="39" t="str">
        <f>IF(ISERROR(VLOOKUP(A42,MFC!A$1:B$205,2,FALSE)),"",(VLOOKUP(A42,MFC!A$1:B$205,2,FALSE)))</f>
        <v/>
      </c>
      <c r="C42" s="17"/>
      <c r="D42" s="17"/>
      <c r="E42" s="33"/>
      <c r="F42" s="40" t="str">
        <f>IF(E42="1",VLOOKUP(A42,'0.8mm Edging'!$A$1:$C$213,2,FALSE),IF(E42="2",VLOOKUP(A42,'2mm Edging'!$A$1:$C$212,2,FALSE),IF(E42="","","")))</f>
        <v/>
      </c>
      <c r="G42" s="17"/>
      <c r="H42" s="30"/>
      <c r="I42" s="37"/>
      <c r="L42" s="28" t="str">
        <f t="shared" si="11"/>
        <v/>
      </c>
      <c r="M42" s="36">
        <f t="shared" si="13"/>
        <v>0</v>
      </c>
      <c r="N42" s="36">
        <f t="shared" si="14"/>
        <v>0</v>
      </c>
      <c r="O42" s="17">
        <f t="shared" si="15"/>
        <v>0</v>
      </c>
      <c r="P42" s="17">
        <f t="shared" si="16"/>
        <v>0</v>
      </c>
      <c r="Q42" s="17">
        <f t="shared" si="17"/>
        <v>0</v>
      </c>
      <c r="R42" s="17">
        <f t="shared" si="18"/>
        <v>0</v>
      </c>
      <c r="S42" s="17" t="str">
        <f t="shared" si="19"/>
        <v/>
      </c>
      <c r="T42" s="17" t="str">
        <f t="shared" si="20"/>
        <v/>
      </c>
      <c r="U42" s="17" t="str">
        <f t="shared" si="21"/>
        <v/>
      </c>
      <c r="V42" s="17" t="str">
        <f t="shared" si="22"/>
        <v/>
      </c>
      <c r="W42" s="17" t="str">
        <f t="shared" si="12"/>
        <v/>
      </c>
      <c r="X42" s="17" t="str">
        <f t="shared" si="23"/>
        <v/>
      </c>
    </row>
    <row r="43" spans="1:24" ht="30" customHeight="1" x14ac:dyDescent="0.2">
      <c r="A43" s="35"/>
      <c r="B43" s="39" t="str">
        <f>IF(ISERROR(VLOOKUP(A43,MFC!A$1:B$205,2,FALSE)),"",(VLOOKUP(A43,MFC!A$1:B$205,2,FALSE)))</f>
        <v/>
      </c>
      <c r="C43" s="17"/>
      <c r="D43" s="17"/>
      <c r="E43" s="33"/>
      <c r="F43" s="40" t="str">
        <f>IF(E43="1",VLOOKUP(A43,'0.8mm Edging'!$A$1:$C$213,2,FALSE),IF(E43="2",VLOOKUP(A43,'2mm Edging'!$A$1:$C$212,2,FALSE),IF(E43="","","")))</f>
        <v/>
      </c>
      <c r="G43" s="17"/>
      <c r="H43" s="30"/>
      <c r="I43" s="37"/>
      <c r="L43" s="28" t="str">
        <f t="shared" si="11"/>
        <v/>
      </c>
      <c r="M43" s="36">
        <f t="shared" si="13"/>
        <v>0</v>
      </c>
      <c r="N43" s="36">
        <f t="shared" si="14"/>
        <v>0</v>
      </c>
      <c r="O43" s="17">
        <f t="shared" si="15"/>
        <v>0</v>
      </c>
      <c r="P43" s="17">
        <f t="shared" si="16"/>
        <v>0</v>
      </c>
      <c r="Q43" s="17">
        <f t="shared" si="17"/>
        <v>0</v>
      </c>
      <c r="R43" s="17">
        <f t="shared" si="18"/>
        <v>0</v>
      </c>
      <c r="S43" s="17" t="str">
        <f t="shared" si="19"/>
        <v/>
      </c>
      <c r="T43" s="17" t="str">
        <f t="shared" si="20"/>
        <v/>
      </c>
      <c r="U43" s="17" t="str">
        <f t="shared" si="21"/>
        <v/>
      </c>
      <c r="V43" s="17" t="str">
        <f t="shared" si="22"/>
        <v/>
      </c>
      <c r="W43" s="17" t="str">
        <f t="shared" si="12"/>
        <v/>
      </c>
      <c r="X43" s="17" t="str">
        <f t="shared" si="23"/>
        <v/>
      </c>
    </row>
    <row r="44" spans="1:24" ht="30" customHeight="1" x14ac:dyDescent="0.2">
      <c r="A44" s="35"/>
      <c r="B44" s="39" t="str">
        <f>IF(ISERROR(VLOOKUP(A44,MFC!A$1:B$205,2,FALSE)),"",(VLOOKUP(A44,MFC!A$1:B$205,2,FALSE)))</f>
        <v/>
      </c>
      <c r="C44" s="17"/>
      <c r="D44" s="17"/>
      <c r="E44" s="33"/>
      <c r="F44" s="40" t="str">
        <f>IF(E44="1",VLOOKUP(A44,'0.8mm Edging'!$A$1:$C$213,2,FALSE),IF(E44="2",VLOOKUP(A44,'2mm Edging'!$A$1:$C$212,2,FALSE),IF(E44="","","")))</f>
        <v/>
      </c>
      <c r="G44" s="17"/>
      <c r="H44" s="30"/>
      <c r="I44" s="37"/>
      <c r="L44" s="28" t="str">
        <f t="shared" si="11"/>
        <v/>
      </c>
      <c r="M44" s="36">
        <f t="shared" si="13"/>
        <v>0</v>
      </c>
      <c r="N44" s="36">
        <f t="shared" si="14"/>
        <v>0</v>
      </c>
      <c r="O44" s="17">
        <f t="shared" si="15"/>
        <v>0</v>
      </c>
      <c r="P44" s="17">
        <f t="shared" si="16"/>
        <v>0</v>
      </c>
      <c r="Q44" s="17">
        <f t="shared" si="17"/>
        <v>0</v>
      </c>
      <c r="R44" s="17">
        <f t="shared" si="18"/>
        <v>0</v>
      </c>
      <c r="S44" s="17" t="str">
        <f t="shared" si="19"/>
        <v/>
      </c>
      <c r="T44" s="17" t="str">
        <f t="shared" si="20"/>
        <v/>
      </c>
      <c r="U44" s="17" t="str">
        <f t="shared" si="21"/>
        <v/>
      </c>
      <c r="V44" s="17" t="str">
        <f t="shared" si="22"/>
        <v/>
      </c>
      <c r="W44" s="17" t="str">
        <f t="shared" si="12"/>
        <v/>
      </c>
      <c r="X44" s="17" t="str">
        <f t="shared" si="23"/>
        <v/>
      </c>
    </row>
    <row r="45" spans="1:24" ht="30" customHeight="1" x14ac:dyDescent="0.2">
      <c r="A45" s="35"/>
      <c r="B45" s="39" t="str">
        <f>IF(ISERROR(VLOOKUP(A45,MFC!A$1:B$205,2,FALSE)),"",(VLOOKUP(A45,MFC!A$1:B$205,2,FALSE)))</f>
        <v/>
      </c>
      <c r="C45" s="17"/>
      <c r="D45" s="17"/>
      <c r="E45" s="33"/>
      <c r="F45" s="40" t="str">
        <f>IF(E45="1",VLOOKUP(A45,'0.8mm Edging'!$A$1:$C$213,2,FALSE),IF(E45="2",VLOOKUP(A45,'2mm Edging'!$A$1:$C$212,2,FALSE),IF(E45="","","")))</f>
        <v/>
      </c>
      <c r="G45" s="17"/>
      <c r="H45" s="30"/>
      <c r="I45" s="37"/>
      <c r="L45" s="28" t="str">
        <f t="shared" si="11"/>
        <v/>
      </c>
      <c r="M45" s="36">
        <f t="shared" si="13"/>
        <v>0</v>
      </c>
      <c r="N45" s="36">
        <f t="shared" si="14"/>
        <v>0</v>
      </c>
      <c r="O45" s="17">
        <f t="shared" si="15"/>
        <v>0</v>
      </c>
      <c r="P45" s="17">
        <f t="shared" si="16"/>
        <v>0</v>
      </c>
      <c r="Q45" s="17">
        <f t="shared" si="17"/>
        <v>0</v>
      </c>
      <c r="R45" s="17">
        <f t="shared" si="18"/>
        <v>0</v>
      </c>
      <c r="S45" s="17" t="str">
        <f t="shared" si="19"/>
        <v/>
      </c>
      <c r="T45" s="17" t="str">
        <f t="shared" si="20"/>
        <v/>
      </c>
      <c r="U45" s="17" t="str">
        <f t="shared" si="21"/>
        <v/>
      </c>
      <c r="V45" s="17" t="str">
        <f t="shared" si="22"/>
        <v/>
      </c>
      <c r="W45" s="17" t="str">
        <f t="shared" si="12"/>
        <v/>
      </c>
      <c r="X45" s="17" t="str">
        <f t="shared" si="23"/>
        <v/>
      </c>
    </row>
    <row r="46" spans="1:24" ht="30" customHeight="1" x14ac:dyDescent="0.2">
      <c r="A46" s="35"/>
      <c r="B46" s="39" t="str">
        <f>IF(ISERROR(VLOOKUP(A46,MFC!A$1:B$205,2,FALSE)),"",(VLOOKUP(A46,MFC!A$1:B$205,2,FALSE)))</f>
        <v/>
      </c>
      <c r="C46" s="17"/>
      <c r="D46" s="17"/>
      <c r="E46" s="33"/>
      <c r="F46" s="40" t="str">
        <f>IF(E46="1",VLOOKUP(A46,'0.8mm Edging'!$A$1:$C$213,2,FALSE),IF(E46="2",VLOOKUP(A46,'2mm Edging'!$A$1:$C$212,2,FALSE),IF(E46="","","")))</f>
        <v/>
      </c>
      <c r="G46" s="17"/>
      <c r="H46" s="30"/>
      <c r="I46" s="37"/>
      <c r="L46" s="28" t="str">
        <f t="shared" si="11"/>
        <v/>
      </c>
      <c r="M46" s="36">
        <f t="shared" si="13"/>
        <v>0</v>
      </c>
      <c r="N46" s="36">
        <f t="shared" si="14"/>
        <v>0</v>
      </c>
      <c r="O46" s="17">
        <f t="shared" si="15"/>
        <v>0</v>
      </c>
      <c r="P46" s="17">
        <f t="shared" si="16"/>
        <v>0</v>
      </c>
      <c r="Q46" s="17">
        <f t="shared" si="17"/>
        <v>0</v>
      </c>
      <c r="R46" s="17">
        <f t="shared" si="18"/>
        <v>0</v>
      </c>
      <c r="S46" s="17" t="str">
        <f t="shared" si="19"/>
        <v/>
      </c>
      <c r="T46" s="17" t="str">
        <f t="shared" si="20"/>
        <v/>
      </c>
      <c r="U46" s="17" t="str">
        <f t="shared" si="21"/>
        <v/>
      </c>
      <c r="V46" s="17" t="str">
        <f t="shared" si="22"/>
        <v/>
      </c>
      <c r="W46" s="17" t="str">
        <f t="shared" si="12"/>
        <v/>
      </c>
      <c r="X46" s="17" t="str">
        <f t="shared" si="23"/>
        <v/>
      </c>
    </row>
    <row r="47" spans="1:24" ht="30" customHeight="1" x14ac:dyDescent="0.2">
      <c r="A47" s="35"/>
      <c r="B47" s="39" t="str">
        <f>IF(ISERROR(VLOOKUP(A47,MFC!A$1:B$205,2,FALSE)),"",(VLOOKUP(A47,MFC!A$1:B$205,2,FALSE)))</f>
        <v/>
      </c>
      <c r="C47" s="17"/>
      <c r="D47" s="17"/>
      <c r="E47" s="33"/>
      <c r="F47" s="40" t="str">
        <f>IF(E47="1",VLOOKUP(A47,'0.8mm Edging'!$A$1:$C$213,2,FALSE),IF(E47="2",VLOOKUP(A47,'2mm Edging'!$A$1:$C$212,2,FALSE),IF(E47="","","")))</f>
        <v/>
      </c>
      <c r="G47" s="17"/>
      <c r="H47" s="30"/>
      <c r="I47" s="37"/>
      <c r="L47" s="28" t="str">
        <f t="shared" si="11"/>
        <v/>
      </c>
      <c r="M47" s="36">
        <f t="shared" si="13"/>
        <v>0</v>
      </c>
      <c r="N47" s="36">
        <f t="shared" si="14"/>
        <v>0</v>
      </c>
      <c r="O47" s="17">
        <f t="shared" si="15"/>
        <v>0</v>
      </c>
      <c r="P47" s="17">
        <f t="shared" si="16"/>
        <v>0</v>
      </c>
      <c r="Q47" s="17">
        <f t="shared" si="17"/>
        <v>0</v>
      </c>
      <c r="R47" s="17">
        <f t="shared" si="18"/>
        <v>0</v>
      </c>
      <c r="S47" s="17" t="str">
        <f t="shared" si="19"/>
        <v/>
      </c>
      <c r="T47" s="17" t="str">
        <f t="shared" si="20"/>
        <v/>
      </c>
      <c r="U47" s="17" t="str">
        <f t="shared" si="21"/>
        <v/>
      </c>
      <c r="V47" s="17" t="str">
        <f t="shared" si="22"/>
        <v/>
      </c>
      <c r="W47" s="17" t="str">
        <f t="shared" si="12"/>
        <v/>
      </c>
      <c r="X47" s="17" t="str">
        <f t="shared" si="23"/>
        <v/>
      </c>
    </row>
    <row r="48" spans="1:24" ht="30" customHeight="1" x14ac:dyDescent="0.2">
      <c r="A48" s="35"/>
      <c r="B48" s="39" t="str">
        <f>IF(ISERROR(VLOOKUP(A48,MFC!A$1:B$205,2,FALSE)),"",(VLOOKUP(A48,MFC!A$1:B$205,2,FALSE)))</f>
        <v/>
      </c>
      <c r="C48" s="17"/>
      <c r="D48" s="17"/>
      <c r="E48" s="33"/>
      <c r="F48" s="40" t="str">
        <f>IF(E48="1",VLOOKUP(A48,'0.8mm Edging'!$A$1:$C$213,2,FALSE),IF(E48="2",VLOOKUP(A48,'2mm Edging'!$A$1:$C$212,2,FALSE),IF(E48="","","")))</f>
        <v/>
      </c>
      <c r="G48" s="17"/>
      <c r="H48" s="30"/>
      <c r="I48" s="37"/>
      <c r="L48" s="28" t="str">
        <f t="shared" si="11"/>
        <v/>
      </c>
      <c r="M48" s="36">
        <f t="shared" si="13"/>
        <v>0</v>
      </c>
      <c r="N48" s="36">
        <f t="shared" si="14"/>
        <v>0</v>
      </c>
      <c r="O48" s="17">
        <f t="shared" si="15"/>
        <v>0</v>
      </c>
      <c r="P48" s="17">
        <f t="shared" si="16"/>
        <v>0</v>
      </c>
      <c r="Q48" s="17">
        <f t="shared" si="17"/>
        <v>0</v>
      </c>
      <c r="R48" s="17">
        <f t="shared" si="18"/>
        <v>0</v>
      </c>
      <c r="S48" s="17" t="str">
        <f t="shared" si="19"/>
        <v/>
      </c>
      <c r="T48" s="17" t="str">
        <f t="shared" si="20"/>
        <v/>
      </c>
      <c r="U48" s="17" t="str">
        <f t="shared" si="21"/>
        <v/>
      </c>
      <c r="V48" s="17" t="str">
        <f t="shared" si="22"/>
        <v/>
      </c>
      <c r="W48" s="17" t="str">
        <f t="shared" si="12"/>
        <v/>
      </c>
      <c r="X48" s="17" t="str">
        <f t="shared" si="23"/>
        <v/>
      </c>
    </row>
    <row r="49" spans="1:24" ht="30" customHeight="1" x14ac:dyDescent="0.2">
      <c r="A49" s="35"/>
      <c r="B49" s="39" t="str">
        <f>IF(ISERROR(VLOOKUP(A49,MFC!A$1:B$205,2,FALSE)),"",(VLOOKUP(A49,MFC!A$1:B$205,2,FALSE)))</f>
        <v/>
      </c>
      <c r="C49" s="17"/>
      <c r="D49" s="17"/>
      <c r="E49" s="33"/>
      <c r="F49" s="40" t="str">
        <f>IF(E49="1",VLOOKUP(A49,'0.8mm Edging'!$A$1:$C$213,2,FALSE),IF(E49="2",VLOOKUP(A49,'2mm Edging'!$A$1:$C$212,2,FALSE),IF(E49="","","")))</f>
        <v/>
      </c>
      <c r="G49" s="17"/>
      <c r="H49" s="30"/>
      <c r="I49" s="37"/>
      <c r="L49" s="28" t="str">
        <f t="shared" si="11"/>
        <v/>
      </c>
      <c r="M49" s="36">
        <f t="shared" si="13"/>
        <v>0</v>
      </c>
      <c r="N49" s="36">
        <f t="shared" si="14"/>
        <v>0</v>
      </c>
      <c r="O49" s="17">
        <f t="shared" si="15"/>
        <v>0</v>
      </c>
      <c r="P49" s="17">
        <f t="shared" si="16"/>
        <v>0</v>
      </c>
      <c r="Q49" s="17">
        <f t="shared" si="17"/>
        <v>0</v>
      </c>
      <c r="R49" s="17">
        <f t="shared" si="18"/>
        <v>0</v>
      </c>
      <c r="S49" s="17" t="str">
        <f t="shared" si="19"/>
        <v/>
      </c>
      <c r="T49" s="17" t="str">
        <f t="shared" si="20"/>
        <v/>
      </c>
      <c r="U49" s="17" t="str">
        <f t="shared" si="21"/>
        <v/>
      </c>
      <c r="V49" s="17" t="str">
        <f t="shared" si="22"/>
        <v/>
      </c>
      <c r="W49" s="17" t="str">
        <f t="shared" si="12"/>
        <v/>
      </c>
      <c r="X49" s="17" t="str">
        <f t="shared" si="23"/>
        <v/>
      </c>
    </row>
    <row r="50" spans="1:24" ht="30" customHeight="1" x14ac:dyDescent="0.2">
      <c r="A50" s="35"/>
      <c r="B50" s="39" t="str">
        <f>IF(ISERROR(VLOOKUP(A50,MFC!A$1:B$205,2,FALSE)),"",(VLOOKUP(A50,MFC!A$1:B$205,2,FALSE)))</f>
        <v/>
      </c>
      <c r="C50" s="17"/>
      <c r="D50" s="17"/>
      <c r="E50" s="33"/>
      <c r="F50" s="40" t="str">
        <f>IF(E50="1",VLOOKUP(A50,'0.8mm Edging'!$A$1:$C$213,2,FALSE),IF(E50="2",VLOOKUP(A50,'2mm Edging'!$A$1:$C$212,2,FALSE),IF(E50="","","")))</f>
        <v/>
      </c>
      <c r="G50" s="17"/>
      <c r="H50" s="30"/>
      <c r="I50" s="37"/>
      <c r="L50" s="28" t="str">
        <f t="shared" si="11"/>
        <v/>
      </c>
      <c r="M50" s="36">
        <f t="shared" si="13"/>
        <v>0</v>
      </c>
      <c r="N50" s="36">
        <f t="shared" si="14"/>
        <v>0</v>
      </c>
      <c r="O50" s="17">
        <f t="shared" si="15"/>
        <v>0</v>
      </c>
      <c r="P50" s="17">
        <f t="shared" si="16"/>
        <v>0</v>
      </c>
      <c r="Q50" s="17">
        <f t="shared" si="17"/>
        <v>0</v>
      </c>
      <c r="R50" s="17">
        <f t="shared" si="18"/>
        <v>0</v>
      </c>
      <c r="S50" s="17" t="str">
        <f t="shared" si="19"/>
        <v/>
      </c>
      <c r="T50" s="17" t="str">
        <f t="shared" si="20"/>
        <v/>
      </c>
      <c r="U50" s="17" t="str">
        <f t="shared" si="21"/>
        <v/>
      </c>
      <c r="V50" s="17" t="str">
        <f t="shared" si="22"/>
        <v/>
      </c>
      <c r="W50" s="17" t="str">
        <f t="shared" si="12"/>
        <v/>
      </c>
      <c r="X50" s="17" t="str">
        <f t="shared" si="23"/>
        <v/>
      </c>
    </row>
    <row r="51" spans="1:24" ht="30" customHeight="1" x14ac:dyDescent="0.2">
      <c r="A51" s="35"/>
      <c r="B51" s="39" t="str">
        <f>IF(ISERROR(VLOOKUP(A51,MFC!A$1:B$205,2,FALSE)),"",(VLOOKUP(A51,MFC!A$1:B$205,2,FALSE)))</f>
        <v/>
      </c>
      <c r="C51" s="17"/>
      <c r="D51" s="17"/>
      <c r="E51" s="33"/>
      <c r="F51" s="40" t="str">
        <f>IF(E51="1",VLOOKUP(A51,'0.8mm Edging'!$A$1:$C$213,2,FALSE),IF(E51="2",VLOOKUP(A51,'2mm Edging'!$A$1:$C$212,2,FALSE),IF(E51="","","")))</f>
        <v/>
      </c>
      <c r="G51" s="17"/>
      <c r="H51" s="30"/>
      <c r="I51" s="37"/>
      <c r="L51" s="28" t="str">
        <f t="shared" si="11"/>
        <v/>
      </c>
      <c r="M51" s="36">
        <f t="shared" si="13"/>
        <v>0</v>
      </c>
      <c r="N51" s="36">
        <f t="shared" si="14"/>
        <v>0</v>
      </c>
      <c r="O51" s="17">
        <f t="shared" si="15"/>
        <v>0</v>
      </c>
      <c r="P51" s="17">
        <f t="shared" si="16"/>
        <v>0</v>
      </c>
      <c r="Q51" s="17">
        <f t="shared" si="17"/>
        <v>0</v>
      </c>
      <c r="R51" s="17">
        <f t="shared" si="18"/>
        <v>0</v>
      </c>
      <c r="S51" s="17" t="str">
        <f t="shared" si="19"/>
        <v/>
      </c>
      <c r="T51" s="17" t="str">
        <f t="shared" si="20"/>
        <v/>
      </c>
      <c r="U51" s="17" t="str">
        <f t="shared" si="21"/>
        <v/>
      </c>
      <c r="V51" s="17" t="str">
        <f t="shared" si="22"/>
        <v/>
      </c>
      <c r="W51" s="17" t="str">
        <f t="shared" si="12"/>
        <v/>
      </c>
      <c r="X51" s="17" t="str">
        <f t="shared" si="23"/>
        <v/>
      </c>
    </row>
    <row r="52" spans="1:24" ht="30" customHeight="1" x14ac:dyDescent="0.2">
      <c r="A52" s="35"/>
      <c r="B52" s="39" t="str">
        <f>IF(ISERROR(VLOOKUP(A52,MFC!A$1:B$205,2,FALSE)),"",(VLOOKUP(A52,MFC!A$1:B$205,2,FALSE)))</f>
        <v/>
      </c>
      <c r="C52" s="17"/>
      <c r="D52" s="17"/>
      <c r="E52" s="33"/>
      <c r="F52" s="40" t="str">
        <f>IF(E52="1",VLOOKUP(A52,'0.8mm Edging'!$A$1:$C$213,2,FALSE),IF(E52="2",VLOOKUP(A52,'2mm Edging'!$A$1:$C$212,2,FALSE),IF(E52="","","")))</f>
        <v/>
      </c>
      <c r="G52" s="17"/>
      <c r="H52" s="30"/>
      <c r="I52" s="37"/>
      <c r="L52" s="28" t="str">
        <f t="shared" si="11"/>
        <v/>
      </c>
      <c r="M52" s="36">
        <f t="shared" si="13"/>
        <v>0</v>
      </c>
      <c r="N52" s="36">
        <f t="shared" si="14"/>
        <v>0</v>
      </c>
      <c r="O52" s="17">
        <f t="shared" si="15"/>
        <v>0</v>
      </c>
      <c r="P52" s="17">
        <f t="shared" si="16"/>
        <v>0</v>
      </c>
      <c r="Q52" s="17">
        <f t="shared" si="17"/>
        <v>0</v>
      </c>
      <c r="R52" s="17">
        <f t="shared" si="18"/>
        <v>0</v>
      </c>
      <c r="S52" s="17" t="str">
        <f t="shared" si="19"/>
        <v/>
      </c>
      <c r="T52" s="17" t="str">
        <f t="shared" si="20"/>
        <v/>
      </c>
      <c r="U52" s="17" t="str">
        <f t="shared" si="21"/>
        <v/>
      </c>
      <c r="V52" s="17" t="str">
        <f t="shared" si="22"/>
        <v/>
      </c>
      <c r="W52" s="17" t="str">
        <f t="shared" si="12"/>
        <v/>
      </c>
      <c r="X52" s="17" t="str">
        <f t="shared" si="23"/>
        <v/>
      </c>
    </row>
    <row r="53" spans="1:24" ht="30" customHeight="1" x14ac:dyDescent="0.2">
      <c r="A53" s="35"/>
      <c r="B53" s="39" t="str">
        <f>IF(ISERROR(VLOOKUP(A53,MFC!A$1:B$205,2,FALSE)),"",(VLOOKUP(A53,MFC!A$1:B$205,2,FALSE)))</f>
        <v/>
      </c>
      <c r="C53" s="17"/>
      <c r="D53" s="17"/>
      <c r="E53" s="33"/>
      <c r="F53" s="40" t="str">
        <f>IF(E53="1",VLOOKUP(A53,'0.8mm Edging'!$A$1:$C$213,2,FALSE),IF(E53="2",VLOOKUP(A53,'2mm Edging'!$A$1:$C$212,2,FALSE),IF(E53="","","")))</f>
        <v/>
      </c>
      <c r="G53" s="17"/>
      <c r="H53" s="30"/>
      <c r="I53" s="37"/>
      <c r="L53" s="28" t="str">
        <f t="shared" si="11"/>
        <v/>
      </c>
      <c r="M53" s="36">
        <f t="shared" si="13"/>
        <v>0</v>
      </c>
      <c r="N53" s="36">
        <f t="shared" si="14"/>
        <v>0</v>
      </c>
      <c r="O53" s="17">
        <f t="shared" si="15"/>
        <v>0</v>
      </c>
      <c r="P53" s="17">
        <f t="shared" si="16"/>
        <v>0</v>
      </c>
      <c r="Q53" s="17">
        <f t="shared" si="17"/>
        <v>0</v>
      </c>
      <c r="R53" s="17">
        <f t="shared" si="18"/>
        <v>0</v>
      </c>
      <c r="S53" s="17" t="str">
        <f t="shared" si="19"/>
        <v/>
      </c>
      <c r="T53" s="17" t="str">
        <f t="shared" si="20"/>
        <v/>
      </c>
      <c r="U53" s="17" t="str">
        <f t="shared" si="21"/>
        <v/>
      </c>
      <c r="V53" s="17" t="str">
        <f t="shared" si="22"/>
        <v/>
      </c>
      <c r="W53" s="17" t="str">
        <f t="shared" si="12"/>
        <v/>
      </c>
      <c r="X53" s="17" t="str">
        <f t="shared" si="23"/>
        <v/>
      </c>
    </row>
    <row r="54" spans="1:24" ht="30" customHeight="1" x14ac:dyDescent="0.2">
      <c r="A54" s="35"/>
      <c r="B54" s="39" t="str">
        <f>IF(ISERROR(VLOOKUP(A54,MFC!A$1:B$205,2,FALSE)),"",(VLOOKUP(A54,MFC!A$1:B$205,2,FALSE)))</f>
        <v/>
      </c>
      <c r="C54" s="17"/>
      <c r="D54" s="17"/>
      <c r="E54" s="33"/>
      <c r="F54" s="40" t="str">
        <f>IF(E54="1",VLOOKUP(A54,'0.8mm Edging'!$A$1:$C$213,2,FALSE),IF(E54="2",VLOOKUP(A54,'2mm Edging'!$A$1:$C$212,2,FALSE),IF(E54="","","")))</f>
        <v/>
      </c>
      <c r="G54" s="17"/>
      <c r="H54" s="30"/>
      <c r="I54" s="37"/>
      <c r="L54" s="28" t="str">
        <f t="shared" si="11"/>
        <v/>
      </c>
      <c r="M54" s="36">
        <f t="shared" si="13"/>
        <v>0</v>
      </c>
      <c r="N54" s="36">
        <f t="shared" si="14"/>
        <v>0</v>
      </c>
      <c r="O54" s="17">
        <f t="shared" si="15"/>
        <v>0</v>
      </c>
      <c r="P54" s="17">
        <f t="shared" si="16"/>
        <v>0</v>
      </c>
      <c r="Q54" s="17">
        <f t="shared" si="17"/>
        <v>0</v>
      </c>
      <c r="R54" s="17">
        <f t="shared" si="18"/>
        <v>0</v>
      </c>
      <c r="S54" s="17" t="str">
        <f t="shared" si="19"/>
        <v/>
      </c>
      <c r="T54" s="17" t="str">
        <f t="shared" si="20"/>
        <v/>
      </c>
      <c r="U54" s="17" t="str">
        <f t="shared" si="21"/>
        <v/>
      </c>
      <c r="V54" s="17" t="str">
        <f t="shared" si="22"/>
        <v/>
      </c>
      <c r="W54" s="17" t="str">
        <f t="shared" si="12"/>
        <v/>
      </c>
      <c r="X54" s="17" t="str">
        <f t="shared" si="23"/>
        <v/>
      </c>
    </row>
    <row r="55" spans="1:24" ht="30" customHeight="1" x14ac:dyDescent="0.2">
      <c r="A55" s="35"/>
      <c r="B55" s="39" t="str">
        <f>IF(ISERROR(VLOOKUP(A55,MFC!A$1:B$205,2,FALSE)),"",(VLOOKUP(A55,MFC!A$1:B$205,2,FALSE)))</f>
        <v/>
      </c>
      <c r="C55" s="17"/>
      <c r="D55" s="17"/>
      <c r="E55" s="33"/>
      <c r="F55" s="40" t="str">
        <f>IF(E55="1",VLOOKUP(A55,'0.8mm Edging'!$A$1:$C$213,2,FALSE),IF(E55="2",VLOOKUP(A55,'2mm Edging'!$A$1:$C$212,2,FALSE),IF(E55="","","")))</f>
        <v/>
      </c>
      <c r="G55" s="17"/>
      <c r="H55" s="30"/>
      <c r="I55" s="37"/>
      <c r="L55" s="28" t="str">
        <f t="shared" si="11"/>
        <v/>
      </c>
      <c r="M55" s="36">
        <f t="shared" si="13"/>
        <v>0</v>
      </c>
      <c r="N55" s="36">
        <f t="shared" si="14"/>
        <v>0</v>
      </c>
      <c r="O55" s="17">
        <f t="shared" si="15"/>
        <v>0</v>
      </c>
      <c r="P55" s="17">
        <f t="shared" si="16"/>
        <v>0</v>
      </c>
      <c r="Q55" s="17">
        <f t="shared" si="17"/>
        <v>0</v>
      </c>
      <c r="R55" s="17">
        <f t="shared" si="18"/>
        <v>0</v>
      </c>
      <c r="S55" s="17" t="str">
        <f t="shared" si="19"/>
        <v/>
      </c>
      <c r="T55" s="17" t="str">
        <f t="shared" si="20"/>
        <v/>
      </c>
      <c r="U55" s="17" t="str">
        <f t="shared" si="21"/>
        <v/>
      </c>
      <c r="V55" s="17" t="str">
        <f t="shared" si="22"/>
        <v/>
      </c>
      <c r="W55" s="17" t="str">
        <f t="shared" si="12"/>
        <v/>
      </c>
      <c r="X55" s="17" t="str">
        <f t="shared" si="23"/>
        <v/>
      </c>
    </row>
    <row r="56" spans="1:24" ht="30" customHeight="1" x14ac:dyDescent="0.2">
      <c r="A56" s="35"/>
      <c r="B56" s="39" t="str">
        <f>IF(ISERROR(VLOOKUP(A56,MFC!A$1:B$205,2,FALSE)),"",(VLOOKUP(A56,MFC!A$1:B$205,2,FALSE)))</f>
        <v/>
      </c>
      <c r="C56" s="17"/>
      <c r="D56" s="17"/>
      <c r="E56" s="33"/>
      <c r="F56" s="40" t="str">
        <f>IF(E56="1",VLOOKUP(A56,'0.8mm Edging'!$A$1:$C$213,2,FALSE),IF(E56="2",VLOOKUP(A56,'2mm Edging'!$A$1:$C$212,2,FALSE),IF(E56="","","")))</f>
        <v/>
      </c>
      <c r="G56" s="17"/>
      <c r="H56" s="30"/>
      <c r="I56" s="37"/>
      <c r="L56" s="28" t="str">
        <f t="shared" si="11"/>
        <v/>
      </c>
      <c r="M56" s="36">
        <f t="shared" si="13"/>
        <v>0</v>
      </c>
      <c r="N56" s="36">
        <f t="shared" si="14"/>
        <v>0</v>
      </c>
      <c r="O56" s="17">
        <f t="shared" si="15"/>
        <v>0</v>
      </c>
      <c r="P56" s="17">
        <f t="shared" si="16"/>
        <v>0</v>
      </c>
      <c r="Q56" s="17">
        <f t="shared" si="17"/>
        <v>0</v>
      </c>
      <c r="R56" s="17">
        <f t="shared" si="18"/>
        <v>0</v>
      </c>
      <c r="S56" s="17" t="str">
        <f t="shared" si="19"/>
        <v/>
      </c>
      <c r="T56" s="17" t="str">
        <f t="shared" si="20"/>
        <v/>
      </c>
      <c r="U56" s="17" t="str">
        <f t="shared" si="21"/>
        <v/>
      </c>
      <c r="V56" s="17" t="str">
        <f t="shared" si="22"/>
        <v/>
      </c>
      <c r="W56" s="17" t="str">
        <f t="shared" si="12"/>
        <v/>
      </c>
      <c r="X56" s="17" t="str">
        <f t="shared" si="23"/>
        <v/>
      </c>
    </row>
    <row r="57" spans="1:24" ht="30" customHeight="1" x14ac:dyDescent="0.2">
      <c r="A57" s="35"/>
      <c r="B57" s="39" t="str">
        <f>IF(ISERROR(VLOOKUP(A57,MFC!A$1:B$205,2,FALSE)),"",(VLOOKUP(A57,MFC!A$1:B$205,2,FALSE)))</f>
        <v/>
      </c>
      <c r="C57" s="17"/>
      <c r="D57" s="17"/>
      <c r="E57" s="33"/>
      <c r="F57" s="40" t="str">
        <f>IF(E57="1",VLOOKUP(A57,'0.8mm Edging'!$A$1:$C$213,2,FALSE),IF(E57="2",VLOOKUP(A57,'2mm Edging'!$A$1:$C$212,2,FALSE),IF(E57="","","")))</f>
        <v/>
      </c>
      <c r="G57" s="17"/>
      <c r="H57" s="30"/>
      <c r="I57" s="37"/>
      <c r="L57" s="28" t="str">
        <f t="shared" si="11"/>
        <v/>
      </c>
      <c r="M57" s="36">
        <f t="shared" si="13"/>
        <v>0</v>
      </c>
      <c r="N57" s="36">
        <f t="shared" si="14"/>
        <v>0</v>
      </c>
      <c r="O57" s="17">
        <f t="shared" si="15"/>
        <v>0</v>
      </c>
      <c r="P57" s="17">
        <f t="shared" si="16"/>
        <v>0</v>
      </c>
      <c r="Q57" s="17">
        <f t="shared" si="17"/>
        <v>0</v>
      </c>
      <c r="R57" s="17">
        <f t="shared" si="18"/>
        <v>0</v>
      </c>
      <c r="S57" s="17" t="str">
        <f t="shared" si="19"/>
        <v/>
      </c>
      <c r="T57" s="17" t="str">
        <f t="shared" si="20"/>
        <v/>
      </c>
      <c r="U57" s="17" t="str">
        <f t="shared" si="21"/>
        <v/>
      </c>
      <c r="V57" s="17" t="str">
        <f t="shared" si="22"/>
        <v/>
      </c>
      <c r="W57" s="17" t="str">
        <f t="shared" si="12"/>
        <v/>
      </c>
      <c r="X57" s="17" t="str">
        <f t="shared" si="23"/>
        <v/>
      </c>
    </row>
    <row r="58" spans="1:24" ht="30" customHeight="1" x14ac:dyDescent="0.2">
      <c r="A58" s="35"/>
      <c r="B58" s="39" t="str">
        <f>IF(ISERROR(VLOOKUP(A58,MFC!A$1:B$205,2,FALSE)),"",(VLOOKUP(A58,MFC!A$1:B$205,2,FALSE)))</f>
        <v/>
      </c>
      <c r="C58" s="17"/>
      <c r="D58" s="17"/>
      <c r="E58" s="33"/>
      <c r="F58" s="40" t="str">
        <f>IF(E58="1",VLOOKUP(A58,'0.8mm Edging'!$A$1:$C$213,2,FALSE),IF(E58="2",VLOOKUP(A58,'2mm Edging'!$A$1:$C$212,2,FALSE),IF(E58="","","")))</f>
        <v/>
      </c>
      <c r="G58" s="17"/>
      <c r="H58" s="30"/>
      <c r="I58" s="37"/>
      <c r="L58" s="28" t="str">
        <f t="shared" si="11"/>
        <v/>
      </c>
      <c r="M58" s="36">
        <f t="shared" si="13"/>
        <v>0</v>
      </c>
      <c r="N58" s="36">
        <f t="shared" si="14"/>
        <v>0</v>
      </c>
      <c r="O58" s="17">
        <f t="shared" si="15"/>
        <v>0</v>
      </c>
      <c r="P58" s="17">
        <f t="shared" si="16"/>
        <v>0</v>
      </c>
      <c r="Q58" s="17">
        <f t="shared" si="17"/>
        <v>0</v>
      </c>
      <c r="R58" s="17">
        <f t="shared" si="18"/>
        <v>0</v>
      </c>
      <c r="S58" s="17" t="str">
        <f t="shared" si="19"/>
        <v/>
      </c>
      <c r="T58" s="17" t="str">
        <f t="shared" si="20"/>
        <v/>
      </c>
      <c r="U58" s="17" t="str">
        <f t="shared" si="21"/>
        <v/>
      </c>
      <c r="V58" s="17" t="str">
        <f t="shared" si="22"/>
        <v/>
      </c>
      <c r="W58" s="17" t="str">
        <f t="shared" si="12"/>
        <v/>
      </c>
      <c r="X58" s="17" t="str">
        <f t="shared" si="23"/>
        <v/>
      </c>
    </row>
    <row r="59" spans="1:24" ht="30" customHeight="1" x14ac:dyDescent="0.2">
      <c r="A59" s="35"/>
      <c r="B59" s="39" t="str">
        <f>IF(ISERROR(VLOOKUP(A59,MFC!A$1:B$205,2,FALSE)),"",(VLOOKUP(A59,MFC!A$1:B$205,2,FALSE)))</f>
        <v/>
      </c>
      <c r="C59" s="17"/>
      <c r="D59" s="17"/>
      <c r="E59" s="33"/>
      <c r="F59" s="40" t="str">
        <f>IF(E59="1",VLOOKUP(A59,'0.8mm Edging'!$A$1:$C$213,2,FALSE),IF(E59="2",VLOOKUP(A59,'2mm Edging'!$A$1:$C$212,2,FALSE),IF(E59="","","")))</f>
        <v/>
      </c>
      <c r="G59" s="17"/>
      <c r="H59" s="30"/>
      <c r="I59" s="37"/>
      <c r="L59" s="28" t="str">
        <f t="shared" si="11"/>
        <v/>
      </c>
      <c r="M59" s="36">
        <f t="shared" si="13"/>
        <v>0</v>
      </c>
      <c r="N59" s="36">
        <f t="shared" si="14"/>
        <v>0</v>
      </c>
      <c r="O59" s="17">
        <f t="shared" si="15"/>
        <v>0</v>
      </c>
      <c r="P59" s="17">
        <f t="shared" si="16"/>
        <v>0</v>
      </c>
      <c r="Q59" s="17">
        <f t="shared" si="17"/>
        <v>0</v>
      </c>
      <c r="R59" s="17">
        <f t="shared" si="18"/>
        <v>0</v>
      </c>
      <c r="S59" s="17" t="str">
        <f t="shared" si="19"/>
        <v/>
      </c>
      <c r="T59" s="17" t="str">
        <f t="shared" si="20"/>
        <v/>
      </c>
      <c r="U59" s="17" t="str">
        <f t="shared" si="21"/>
        <v/>
      </c>
      <c r="V59" s="17" t="str">
        <f t="shared" si="22"/>
        <v/>
      </c>
      <c r="W59" s="17" t="str">
        <f t="shared" si="12"/>
        <v/>
      </c>
      <c r="X59" s="17" t="str">
        <f t="shared" si="23"/>
        <v/>
      </c>
    </row>
    <row r="60" spans="1:24" ht="30" customHeight="1" x14ac:dyDescent="0.2">
      <c r="A60" s="35"/>
      <c r="B60" s="39" t="str">
        <f>IF(ISERROR(VLOOKUP(A60,MFC!A$1:B$205,2,FALSE)),"",(VLOOKUP(A60,MFC!A$1:B$205,2,FALSE)))</f>
        <v/>
      </c>
      <c r="C60" s="17"/>
      <c r="D60" s="17"/>
      <c r="E60" s="33"/>
      <c r="F60" s="40" t="str">
        <f>IF(E60="1",VLOOKUP(A60,'0.8mm Edging'!$A$1:$C$213,2,FALSE),IF(E60="2",VLOOKUP(A60,'2mm Edging'!$A$1:$C$212,2,FALSE),IF(E60="","","")))</f>
        <v/>
      </c>
      <c r="G60" s="17"/>
      <c r="H60" s="30"/>
      <c r="I60" s="37"/>
      <c r="L60" s="28" t="str">
        <f t="shared" si="11"/>
        <v/>
      </c>
      <c r="M60" s="36">
        <f t="shared" si="13"/>
        <v>0</v>
      </c>
      <c r="N60" s="36">
        <f t="shared" si="14"/>
        <v>0</v>
      </c>
      <c r="O60" s="17">
        <f t="shared" si="15"/>
        <v>0</v>
      </c>
      <c r="P60" s="17">
        <f t="shared" si="16"/>
        <v>0</v>
      </c>
      <c r="Q60" s="17">
        <f t="shared" si="17"/>
        <v>0</v>
      </c>
      <c r="R60" s="17">
        <f t="shared" si="18"/>
        <v>0</v>
      </c>
      <c r="S60" s="17" t="str">
        <f t="shared" si="19"/>
        <v/>
      </c>
      <c r="T60" s="17" t="str">
        <f t="shared" si="20"/>
        <v/>
      </c>
      <c r="U60" s="17" t="str">
        <f t="shared" si="21"/>
        <v/>
      </c>
      <c r="V60" s="17" t="str">
        <f t="shared" si="22"/>
        <v/>
      </c>
      <c r="W60" s="17" t="str">
        <f t="shared" si="12"/>
        <v/>
      </c>
      <c r="X60" s="17" t="str">
        <f t="shared" si="23"/>
        <v/>
      </c>
    </row>
    <row r="61" spans="1:24" ht="30" customHeight="1" x14ac:dyDescent="0.2">
      <c r="A61" s="35"/>
      <c r="B61" s="39" t="str">
        <f>IF(ISERROR(VLOOKUP(A61,MFC!A$1:B$205,2,FALSE)),"",(VLOOKUP(A61,MFC!A$1:B$205,2,FALSE)))</f>
        <v/>
      </c>
      <c r="C61" s="17"/>
      <c r="D61" s="17"/>
      <c r="E61" s="33"/>
      <c r="F61" s="40" t="str">
        <f>IF(E61="1",VLOOKUP(A61,'0.8mm Edging'!$A$1:$C$213,2,FALSE),IF(E61="2",VLOOKUP(A61,'2mm Edging'!$A$1:$C$212,2,FALSE),IF(E61="","","")))</f>
        <v/>
      </c>
      <c r="G61" s="17"/>
      <c r="H61" s="30"/>
      <c r="I61" s="37"/>
      <c r="L61" s="28" t="str">
        <f t="shared" si="11"/>
        <v/>
      </c>
      <c r="M61" s="36">
        <f t="shared" si="13"/>
        <v>0</v>
      </c>
      <c r="N61" s="36">
        <f t="shared" si="14"/>
        <v>0</v>
      </c>
      <c r="O61" s="17">
        <f t="shared" si="15"/>
        <v>0</v>
      </c>
      <c r="P61" s="17">
        <f t="shared" si="16"/>
        <v>0</v>
      </c>
      <c r="Q61" s="17">
        <f t="shared" si="17"/>
        <v>0</v>
      </c>
      <c r="R61" s="17">
        <f t="shared" si="18"/>
        <v>0</v>
      </c>
      <c r="S61" s="17" t="str">
        <f t="shared" si="19"/>
        <v/>
      </c>
      <c r="T61" s="17" t="str">
        <f t="shared" si="20"/>
        <v/>
      </c>
      <c r="U61" s="17" t="str">
        <f t="shared" si="21"/>
        <v/>
      </c>
      <c r="V61" s="17" t="str">
        <f t="shared" si="22"/>
        <v/>
      </c>
      <c r="W61" s="17" t="str">
        <f t="shared" si="12"/>
        <v/>
      </c>
      <c r="X61" s="17" t="str">
        <f t="shared" si="23"/>
        <v/>
      </c>
    </row>
    <row r="62" spans="1:24" ht="30" customHeight="1" x14ac:dyDescent="0.2">
      <c r="A62" s="35"/>
      <c r="B62" s="39" t="str">
        <f>IF(ISERROR(VLOOKUP(A62,MFC!A$1:B$205,2,FALSE)),"",(VLOOKUP(A62,MFC!A$1:B$205,2,FALSE)))</f>
        <v/>
      </c>
      <c r="C62" s="17"/>
      <c r="D62" s="17"/>
      <c r="E62" s="33"/>
      <c r="F62" s="40" t="str">
        <f>IF(E62="1",VLOOKUP(A62,'0.8mm Edging'!$A$1:$C$213,2,FALSE),IF(E62="2",VLOOKUP(A62,'2mm Edging'!$A$1:$C$212,2,FALSE),IF(E62="","","")))</f>
        <v/>
      </c>
      <c r="G62" s="17"/>
      <c r="H62" s="30"/>
      <c r="I62" s="37"/>
      <c r="L62" s="28" t="str">
        <f t="shared" si="11"/>
        <v/>
      </c>
      <c r="M62" s="36">
        <f t="shared" si="13"/>
        <v>0</v>
      </c>
      <c r="N62" s="36">
        <f t="shared" si="14"/>
        <v>0</v>
      </c>
      <c r="O62" s="17">
        <f t="shared" si="15"/>
        <v>0</v>
      </c>
      <c r="P62" s="17">
        <f t="shared" si="16"/>
        <v>0</v>
      </c>
      <c r="Q62" s="17">
        <f t="shared" si="17"/>
        <v>0</v>
      </c>
      <c r="R62" s="17">
        <f t="shared" si="18"/>
        <v>0</v>
      </c>
      <c r="S62" s="17" t="str">
        <f t="shared" si="19"/>
        <v/>
      </c>
      <c r="T62" s="17" t="str">
        <f t="shared" si="20"/>
        <v/>
      </c>
      <c r="U62" s="17" t="str">
        <f t="shared" si="21"/>
        <v/>
      </c>
      <c r="V62" s="17" t="str">
        <f t="shared" si="22"/>
        <v/>
      </c>
      <c r="W62" s="17" t="str">
        <f t="shared" si="12"/>
        <v/>
      </c>
      <c r="X62" s="17" t="str">
        <f t="shared" si="23"/>
        <v/>
      </c>
    </row>
    <row r="63" spans="1:24" ht="30" customHeight="1" x14ac:dyDescent="0.2">
      <c r="A63" s="35"/>
      <c r="B63" s="39" t="str">
        <f>IF(ISERROR(VLOOKUP(A63,MFC!A$1:B$205,2,FALSE)),"",(VLOOKUP(A63,MFC!A$1:B$205,2,FALSE)))</f>
        <v/>
      </c>
      <c r="C63" s="17"/>
      <c r="D63" s="17"/>
      <c r="E63" s="33"/>
      <c r="F63" s="40" t="str">
        <f>IF(E63="1",VLOOKUP(A63,'0.8mm Edging'!$A$1:$C$213,2,FALSE),IF(E63="2",VLOOKUP(A63,'2mm Edging'!$A$1:$C$212,2,FALSE),IF(E63="","","")))</f>
        <v/>
      </c>
      <c r="G63" s="17"/>
      <c r="H63" s="30"/>
      <c r="I63" s="37"/>
      <c r="L63" s="28" t="str">
        <f t="shared" si="11"/>
        <v/>
      </c>
      <c r="M63" s="36">
        <f t="shared" si="13"/>
        <v>0</v>
      </c>
      <c r="N63" s="36">
        <f t="shared" si="14"/>
        <v>0</v>
      </c>
      <c r="O63" s="17">
        <f t="shared" si="15"/>
        <v>0</v>
      </c>
      <c r="P63" s="17">
        <f t="shared" si="16"/>
        <v>0</v>
      </c>
      <c r="Q63" s="17">
        <f t="shared" si="17"/>
        <v>0</v>
      </c>
      <c r="R63" s="17">
        <f t="shared" si="18"/>
        <v>0</v>
      </c>
      <c r="S63" s="17" t="str">
        <f t="shared" si="19"/>
        <v/>
      </c>
      <c r="T63" s="17" t="str">
        <f t="shared" si="20"/>
        <v/>
      </c>
      <c r="U63" s="17" t="str">
        <f t="shared" si="21"/>
        <v/>
      </c>
      <c r="V63" s="17" t="str">
        <f t="shared" si="22"/>
        <v/>
      </c>
      <c r="W63" s="17" t="str">
        <f t="shared" si="12"/>
        <v/>
      </c>
      <c r="X63" s="17" t="str">
        <f t="shared" si="23"/>
        <v/>
      </c>
    </row>
    <row r="64" spans="1:24" ht="30" customHeight="1" x14ac:dyDescent="0.2">
      <c r="A64" s="35"/>
      <c r="B64" s="39" t="str">
        <f>IF(ISERROR(VLOOKUP(A64,MFC!A$1:B$205,2,FALSE)),"",(VLOOKUP(A64,MFC!A$1:B$205,2,FALSE)))</f>
        <v/>
      </c>
      <c r="C64" s="17"/>
      <c r="D64" s="17"/>
      <c r="E64" s="33"/>
      <c r="F64" s="40" t="str">
        <f>IF(E64="1",VLOOKUP(A64,'0.8mm Edging'!$A$1:$C$213,2,FALSE),IF(E64="2",VLOOKUP(A64,'2mm Edging'!$A$1:$C$212,2,FALSE),IF(E64="","","")))</f>
        <v/>
      </c>
      <c r="G64" s="17"/>
      <c r="H64" s="30"/>
      <c r="I64" s="37"/>
      <c r="L64" s="28" t="str">
        <f t="shared" si="11"/>
        <v/>
      </c>
      <c r="M64" s="36">
        <f t="shared" si="13"/>
        <v>0</v>
      </c>
      <c r="N64" s="36">
        <f t="shared" si="14"/>
        <v>0</v>
      </c>
      <c r="O64" s="17">
        <f t="shared" si="15"/>
        <v>0</v>
      </c>
      <c r="P64" s="17">
        <f t="shared" si="16"/>
        <v>0</v>
      </c>
      <c r="Q64" s="17">
        <f t="shared" si="17"/>
        <v>0</v>
      </c>
      <c r="R64" s="17">
        <f t="shared" si="18"/>
        <v>0</v>
      </c>
      <c r="S64" s="17" t="str">
        <f t="shared" si="19"/>
        <v/>
      </c>
      <c r="T64" s="17" t="str">
        <f t="shared" si="20"/>
        <v/>
      </c>
      <c r="U64" s="17" t="str">
        <f t="shared" si="21"/>
        <v/>
      </c>
      <c r="V64" s="17" t="str">
        <f t="shared" si="22"/>
        <v/>
      </c>
      <c r="W64" s="17" t="str">
        <f t="shared" si="12"/>
        <v/>
      </c>
      <c r="X64" s="17" t="str">
        <f t="shared" si="23"/>
        <v/>
      </c>
    </row>
    <row r="65" spans="1:24" ht="30" customHeight="1" x14ac:dyDescent="0.2">
      <c r="A65" s="35"/>
      <c r="B65" s="39" t="str">
        <f>IF(ISERROR(VLOOKUP(A65,MFC!A$1:B$205,2,FALSE)),"",(VLOOKUP(A65,MFC!A$1:B$205,2,FALSE)))</f>
        <v/>
      </c>
      <c r="C65" s="17"/>
      <c r="D65" s="17"/>
      <c r="E65" s="33"/>
      <c r="F65" s="40" t="str">
        <f>IF(E65="1",VLOOKUP(A65,'0.8mm Edging'!$A$1:$C$213,2,FALSE),IF(E65="2",VLOOKUP(A65,'2mm Edging'!$A$1:$C$212,2,FALSE),IF(E65="","","")))</f>
        <v/>
      </c>
      <c r="G65" s="17"/>
      <c r="H65" s="30"/>
      <c r="I65" s="37"/>
      <c r="L65" s="28" t="str">
        <f t="shared" si="11"/>
        <v/>
      </c>
      <c r="M65" s="36">
        <f t="shared" si="13"/>
        <v>0</v>
      </c>
      <c r="N65" s="36">
        <f t="shared" si="14"/>
        <v>0</v>
      </c>
      <c r="O65" s="17">
        <f t="shared" si="15"/>
        <v>0</v>
      </c>
      <c r="P65" s="17">
        <f t="shared" si="16"/>
        <v>0</v>
      </c>
      <c r="Q65" s="17">
        <f t="shared" si="17"/>
        <v>0</v>
      </c>
      <c r="R65" s="17">
        <f t="shared" si="18"/>
        <v>0</v>
      </c>
      <c r="S65" s="17" t="str">
        <f t="shared" si="19"/>
        <v/>
      </c>
      <c r="T65" s="17" t="str">
        <f t="shared" si="20"/>
        <v/>
      </c>
      <c r="U65" s="17" t="str">
        <f t="shared" si="21"/>
        <v/>
      </c>
      <c r="V65" s="17" t="str">
        <f t="shared" si="22"/>
        <v/>
      </c>
      <c r="W65" s="17" t="str">
        <f t="shared" si="12"/>
        <v/>
      </c>
      <c r="X65" s="17" t="str">
        <f t="shared" si="23"/>
        <v/>
      </c>
    </row>
    <row r="66" spans="1:24" ht="30" customHeight="1" x14ac:dyDescent="0.2">
      <c r="A66" s="35"/>
      <c r="B66" s="39" t="str">
        <f>IF(ISERROR(VLOOKUP(A66,MFC!A$1:B$205,2,FALSE)),"",(VLOOKUP(A66,MFC!A$1:B$205,2,FALSE)))</f>
        <v/>
      </c>
      <c r="C66" s="17"/>
      <c r="D66" s="17"/>
      <c r="E66" s="33"/>
      <c r="F66" s="40" t="str">
        <f>IF(E66="1",VLOOKUP(A66,'0.8mm Edging'!$A$1:$C$213,2,FALSE),IF(E66="2",VLOOKUP(A66,'2mm Edging'!$A$1:$C$212,2,FALSE),IF(E66="","","")))</f>
        <v/>
      </c>
      <c r="G66" s="17"/>
      <c r="H66" s="30"/>
      <c r="I66" s="37"/>
      <c r="L66" s="28" t="str">
        <f t="shared" si="11"/>
        <v/>
      </c>
      <c r="M66" s="36">
        <f t="shared" si="13"/>
        <v>0</v>
      </c>
      <c r="N66" s="36">
        <f t="shared" si="14"/>
        <v>0</v>
      </c>
      <c r="O66" s="17">
        <f t="shared" si="15"/>
        <v>0</v>
      </c>
      <c r="P66" s="17">
        <f t="shared" si="16"/>
        <v>0</v>
      </c>
      <c r="Q66" s="17">
        <f t="shared" si="17"/>
        <v>0</v>
      </c>
      <c r="R66" s="17">
        <f t="shared" si="18"/>
        <v>0</v>
      </c>
      <c r="S66" s="17" t="str">
        <f t="shared" si="19"/>
        <v/>
      </c>
      <c r="T66" s="17" t="str">
        <f t="shared" si="20"/>
        <v/>
      </c>
      <c r="U66" s="17" t="str">
        <f t="shared" si="21"/>
        <v/>
      </c>
      <c r="V66" s="17" t="str">
        <f t="shared" si="22"/>
        <v/>
      </c>
      <c r="W66" s="17" t="str">
        <f t="shared" si="12"/>
        <v/>
      </c>
      <c r="X66" s="17" t="str">
        <f t="shared" si="23"/>
        <v/>
      </c>
    </row>
    <row r="67" spans="1:24" ht="30" customHeight="1" x14ac:dyDescent="0.2">
      <c r="A67" s="35"/>
      <c r="B67" s="39" t="str">
        <f>IF(ISERROR(VLOOKUP(A67,MFC!A$1:B$205,2,FALSE)),"",(VLOOKUP(A67,MFC!A$1:B$205,2,FALSE)))</f>
        <v/>
      </c>
      <c r="C67" s="17"/>
      <c r="D67" s="17"/>
      <c r="E67" s="33"/>
      <c r="F67" s="40" t="str">
        <f>IF(E67="1",VLOOKUP(A67,'0.8mm Edging'!$A$1:$C$213,2,FALSE),IF(E67="2",VLOOKUP(A67,'2mm Edging'!$A$1:$C$212,2,FALSE),IF(E67="","","")))</f>
        <v/>
      </c>
      <c r="G67" s="17"/>
      <c r="H67" s="30"/>
      <c r="I67" s="37"/>
      <c r="L67" s="28" t="str">
        <f t="shared" si="11"/>
        <v/>
      </c>
      <c r="M67" s="36">
        <f t="shared" si="13"/>
        <v>0</v>
      </c>
      <c r="N67" s="36">
        <f t="shared" si="14"/>
        <v>0</v>
      </c>
      <c r="O67" s="17">
        <f t="shared" si="15"/>
        <v>0</v>
      </c>
      <c r="P67" s="17">
        <f t="shared" si="16"/>
        <v>0</v>
      </c>
      <c r="Q67" s="17">
        <f t="shared" si="17"/>
        <v>0</v>
      </c>
      <c r="R67" s="17">
        <f t="shared" si="18"/>
        <v>0</v>
      </c>
      <c r="S67" s="17" t="str">
        <f t="shared" si="19"/>
        <v/>
      </c>
      <c r="T67" s="17" t="str">
        <f t="shared" si="20"/>
        <v/>
      </c>
      <c r="U67" s="17" t="str">
        <f t="shared" si="21"/>
        <v/>
      </c>
      <c r="V67" s="17" t="str">
        <f t="shared" si="22"/>
        <v/>
      </c>
      <c r="W67" s="17" t="str">
        <f t="shared" si="12"/>
        <v/>
      </c>
      <c r="X67" s="17" t="str">
        <f t="shared" si="23"/>
        <v/>
      </c>
    </row>
    <row r="68" spans="1:24" ht="30" customHeight="1" x14ac:dyDescent="0.2">
      <c r="A68" s="35"/>
      <c r="B68" s="39" t="str">
        <f>IF(ISERROR(VLOOKUP(A68,MFC!A$1:B$205,2,FALSE)),"",(VLOOKUP(A68,MFC!A$1:B$205,2,FALSE)))</f>
        <v/>
      </c>
      <c r="C68" s="17"/>
      <c r="D68" s="17"/>
      <c r="E68" s="33"/>
      <c r="F68" s="40" t="str">
        <f>IF(E68="1",VLOOKUP(A68,'0.8mm Edging'!$A$1:$C$213,2,FALSE),IF(E68="2",VLOOKUP(A68,'2mm Edging'!$A$1:$C$212,2,FALSE),IF(E68="","","")))</f>
        <v/>
      </c>
      <c r="G68" s="17"/>
      <c r="H68" s="30"/>
      <c r="I68" s="37"/>
      <c r="L68" s="28" t="str">
        <f t="shared" si="11"/>
        <v/>
      </c>
      <c r="M68" s="36">
        <f t="shared" si="13"/>
        <v>0</v>
      </c>
      <c r="N68" s="36">
        <f t="shared" si="14"/>
        <v>0</v>
      </c>
      <c r="O68" s="17">
        <f t="shared" si="15"/>
        <v>0</v>
      </c>
      <c r="P68" s="17">
        <f t="shared" si="16"/>
        <v>0</v>
      </c>
      <c r="Q68" s="17">
        <f t="shared" si="17"/>
        <v>0</v>
      </c>
      <c r="R68" s="17">
        <f t="shared" si="18"/>
        <v>0</v>
      </c>
      <c r="S68" s="17" t="str">
        <f t="shared" si="19"/>
        <v/>
      </c>
      <c r="T68" s="17" t="str">
        <f t="shared" si="20"/>
        <v/>
      </c>
      <c r="U68" s="17" t="str">
        <f t="shared" si="21"/>
        <v/>
      </c>
      <c r="V68" s="17" t="str">
        <f t="shared" si="22"/>
        <v/>
      </c>
      <c r="W68" s="17" t="str">
        <f t="shared" si="12"/>
        <v/>
      </c>
      <c r="X68" s="17" t="str">
        <f t="shared" si="23"/>
        <v/>
      </c>
    </row>
    <row r="69" spans="1:24" ht="30" customHeight="1" x14ac:dyDescent="0.2">
      <c r="A69" s="35"/>
      <c r="B69" s="39" t="str">
        <f>IF(ISERROR(VLOOKUP(A69,MFC!A$1:B$205,2,FALSE)),"",(VLOOKUP(A69,MFC!A$1:B$205,2,FALSE)))</f>
        <v/>
      </c>
      <c r="C69" s="17"/>
      <c r="D69" s="17"/>
      <c r="E69" s="33"/>
      <c r="F69" s="40" t="str">
        <f>IF(E69="1",VLOOKUP(A69,'0.8mm Edging'!$A$1:$C$213,2,FALSE),IF(E69="2",VLOOKUP(A69,'2mm Edging'!$A$1:$C$212,2,FALSE),IF(E69="","","")))</f>
        <v/>
      </c>
      <c r="G69" s="17"/>
      <c r="H69" s="30"/>
      <c r="I69" s="37"/>
      <c r="L69" s="28" t="str">
        <f t="shared" si="11"/>
        <v/>
      </c>
      <c r="M69" s="36">
        <f t="shared" ref="M69:M92" si="24">SUM(C69+Q69+R69)</f>
        <v>0</v>
      </c>
      <c r="N69" s="36">
        <f t="shared" ref="N69:N92" si="25">SUM(D69+O69+P69)</f>
        <v>0</v>
      </c>
      <c r="O69" s="17">
        <f t="shared" ref="O69:O92" si="26">IF(S69="",0,E69)</f>
        <v>0</v>
      </c>
      <c r="P69" s="17">
        <f t="shared" ref="P69:P92" si="27">IF(T69="",0,E69)</f>
        <v>0</v>
      </c>
      <c r="Q69" s="17">
        <f t="shared" ref="Q69:Q92" si="28">IF(U69="",0,E69)</f>
        <v>0</v>
      </c>
      <c r="R69" s="17">
        <f t="shared" ref="R69:R92" si="29">IF(V69="",0,E69)</f>
        <v>0</v>
      </c>
      <c r="S69" s="17" t="str">
        <f t="shared" ref="S69:S92" si="30">IF(G69="1L",(F69),IF(G69="1L1S",(F69),IF(G69="1L2S",(F69),IF(G69="2L",(F69),IF(G69="2L1S",(F69),IF(G69="2L2S",(F69),IF(G69="EAR",(F69),"")))))))</f>
        <v/>
      </c>
      <c r="T69" s="17" t="str">
        <f t="shared" ref="T69:T92" si="31">IF(G69="2L",(F69),IF(G69="2L1S",(F69),IF(G69="EAR",(F69),"")))</f>
        <v/>
      </c>
      <c r="U69" s="17" t="str">
        <f t="shared" ref="U69:U92" si="32">IF(G69="1S",(F69),IF(G69="1L1S",(F69),IF(G69="1L2S",(F69),IF(G69="2L1S",(F69),IF(G69="2S",(F69),IF(G69="EAR",(F69),""))))))</f>
        <v/>
      </c>
      <c r="V69" s="17" t="str">
        <f t="shared" ref="V69:V92" si="33">IF(G69="1L2S",(F69),IF(G69="2S",(F69),IF(G69="EAR",(F69),"")))</f>
        <v/>
      </c>
      <c r="W69" s="17" t="str">
        <f t="shared" si="12"/>
        <v/>
      </c>
      <c r="X69" s="17" t="str">
        <f t="shared" ref="X69:X92" si="34">IF(A69="","",(A69&amp;" - "&amp;C69&amp;" x "&amp;D69&amp;W69))</f>
        <v/>
      </c>
    </row>
    <row r="70" spans="1:24" ht="30" customHeight="1" x14ac:dyDescent="0.2">
      <c r="A70" s="35"/>
      <c r="B70" s="39" t="str">
        <f>IF(ISERROR(VLOOKUP(A70,MFC!A$1:B$205,2,FALSE)),"",(VLOOKUP(A70,MFC!A$1:B$205,2,FALSE)))</f>
        <v/>
      </c>
      <c r="C70" s="17"/>
      <c r="D70" s="17"/>
      <c r="E70" s="33"/>
      <c r="F70" s="40" t="str">
        <f>IF(E70="1",VLOOKUP(A70,'0.8mm Edging'!$A$1:$C$213,2,FALSE),IF(E70="2",VLOOKUP(A70,'2mm Edging'!$A$1:$C$212,2,FALSE),IF(E70="","","")))</f>
        <v/>
      </c>
      <c r="G70" s="17"/>
      <c r="H70" s="30"/>
      <c r="I70" s="37"/>
      <c r="L70" s="28" t="str">
        <f t="shared" ref="L70:L92" si="35">IF(ISBLANK(A70),"","MFC-C&amp;E")</f>
        <v/>
      </c>
      <c r="M70" s="36">
        <f t="shared" si="24"/>
        <v>0</v>
      </c>
      <c r="N70" s="36">
        <f t="shared" si="25"/>
        <v>0</v>
      </c>
      <c r="O70" s="17">
        <f t="shared" si="26"/>
        <v>0</v>
      </c>
      <c r="P70" s="17">
        <f t="shared" si="27"/>
        <v>0</v>
      </c>
      <c r="Q70" s="17">
        <f t="shared" si="28"/>
        <v>0</v>
      </c>
      <c r="R70" s="17">
        <f t="shared" si="29"/>
        <v>0</v>
      </c>
      <c r="S70" s="17" t="str">
        <f t="shared" si="30"/>
        <v/>
      </c>
      <c r="T70" s="17" t="str">
        <f t="shared" si="31"/>
        <v/>
      </c>
      <c r="U70" s="17" t="str">
        <f t="shared" si="32"/>
        <v/>
      </c>
      <c r="V70" s="17" t="str">
        <f t="shared" si="33"/>
        <v/>
      </c>
      <c r="W70" s="17" t="str">
        <f t="shared" ref="W70:W92" si="36">IF(ISBLANK(I70),""," ("&amp;I70&amp;")")</f>
        <v/>
      </c>
      <c r="X70" s="17" t="str">
        <f t="shared" si="34"/>
        <v/>
      </c>
    </row>
    <row r="71" spans="1:24" ht="30" customHeight="1" x14ac:dyDescent="0.2">
      <c r="A71" s="35"/>
      <c r="B71" s="39" t="str">
        <f>IF(ISERROR(VLOOKUP(A71,MFC!A$1:B$205,2,FALSE)),"",(VLOOKUP(A71,MFC!A$1:B$205,2,FALSE)))</f>
        <v/>
      </c>
      <c r="C71" s="17"/>
      <c r="D71" s="17"/>
      <c r="E71" s="33"/>
      <c r="F71" s="40" t="str">
        <f>IF(E71="1",VLOOKUP(A71,'0.8mm Edging'!$A$1:$C$213,2,FALSE),IF(E71="2",VLOOKUP(A71,'2mm Edging'!$A$1:$C$212,2,FALSE),IF(E71="","","")))</f>
        <v/>
      </c>
      <c r="G71" s="17"/>
      <c r="H71" s="30"/>
      <c r="I71" s="37"/>
      <c r="L71" s="28" t="str">
        <f t="shared" si="35"/>
        <v/>
      </c>
      <c r="M71" s="36">
        <f t="shared" si="24"/>
        <v>0</v>
      </c>
      <c r="N71" s="36">
        <f t="shared" si="25"/>
        <v>0</v>
      </c>
      <c r="O71" s="17">
        <f t="shared" si="26"/>
        <v>0</v>
      </c>
      <c r="P71" s="17">
        <f t="shared" si="27"/>
        <v>0</v>
      </c>
      <c r="Q71" s="17">
        <f t="shared" si="28"/>
        <v>0</v>
      </c>
      <c r="R71" s="17">
        <f t="shared" si="29"/>
        <v>0</v>
      </c>
      <c r="S71" s="17" t="str">
        <f t="shared" si="30"/>
        <v/>
      </c>
      <c r="T71" s="17" t="str">
        <f t="shared" si="31"/>
        <v/>
      </c>
      <c r="U71" s="17" t="str">
        <f t="shared" si="32"/>
        <v/>
      </c>
      <c r="V71" s="17" t="str">
        <f t="shared" si="33"/>
        <v/>
      </c>
      <c r="W71" s="17" t="str">
        <f t="shared" si="36"/>
        <v/>
      </c>
      <c r="X71" s="17" t="str">
        <f t="shared" si="34"/>
        <v/>
      </c>
    </row>
    <row r="72" spans="1:24" ht="30" customHeight="1" x14ac:dyDescent="0.2">
      <c r="A72" s="35"/>
      <c r="B72" s="39" t="str">
        <f>IF(ISERROR(VLOOKUP(A72,MFC!A$1:B$205,2,FALSE)),"",(VLOOKUP(A72,MFC!A$1:B$205,2,FALSE)))</f>
        <v/>
      </c>
      <c r="C72" s="17"/>
      <c r="D72" s="17"/>
      <c r="E72" s="33"/>
      <c r="F72" s="40" t="str">
        <f>IF(E72="1",VLOOKUP(A72,'0.8mm Edging'!$A$1:$C$213,2,FALSE),IF(E72="2",VLOOKUP(A72,'2mm Edging'!$A$1:$C$212,2,FALSE),IF(E72="","","")))</f>
        <v/>
      </c>
      <c r="G72" s="17"/>
      <c r="H72" s="30"/>
      <c r="I72" s="37"/>
      <c r="L72" s="28" t="str">
        <f t="shared" si="35"/>
        <v/>
      </c>
      <c r="M72" s="36">
        <f t="shared" si="24"/>
        <v>0</v>
      </c>
      <c r="N72" s="36">
        <f t="shared" si="25"/>
        <v>0</v>
      </c>
      <c r="O72" s="17">
        <f t="shared" si="26"/>
        <v>0</v>
      </c>
      <c r="P72" s="17">
        <f t="shared" si="27"/>
        <v>0</v>
      </c>
      <c r="Q72" s="17">
        <f t="shared" si="28"/>
        <v>0</v>
      </c>
      <c r="R72" s="17">
        <f t="shared" si="29"/>
        <v>0</v>
      </c>
      <c r="S72" s="17" t="str">
        <f t="shared" si="30"/>
        <v/>
      </c>
      <c r="T72" s="17" t="str">
        <f t="shared" si="31"/>
        <v/>
      </c>
      <c r="U72" s="17" t="str">
        <f t="shared" si="32"/>
        <v/>
      </c>
      <c r="V72" s="17" t="str">
        <f t="shared" si="33"/>
        <v/>
      </c>
      <c r="W72" s="17" t="str">
        <f t="shared" si="36"/>
        <v/>
      </c>
      <c r="X72" s="17" t="str">
        <f t="shared" si="34"/>
        <v/>
      </c>
    </row>
    <row r="73" spans="1:24" ht="30" customHeight="1" x14ac:dyDescent="0.2">
      <c r="A73" s="35"/>
      <c r="B73" s="39" t="str">
        <f>IF(ISERROR(VLOOKUP(A73,MFC!A$1:B$205,2,FALSE)),"",(VLOOKUP(A73,MFC!A$1:B$205,2,FALSE)))</f>
        <v/>
      </c>
      <c r="C73" s="17"/>
      <c r="D73" s="17"/>
      <c r="E73" s="33"/>
      <c r="F73" s="40" t="str">
        <f>IF(E73="1",VLOOKUP(A73,'0.8mm Edging'!$A$1:$C$213,2,FALSE),IF(E73="2",VLOOKUP(A73,'2mm Edging'!$A$1:$C$212,2,FALSE),IF(E73="","","")))</f>
        <v/>
      </c>
      <c r="G73" s="17"/>
      <c r="H73" s="30"/>
      <c r="I73" s="37"/>
      <c r="L73" s="28" t="str">
        <f t="shared" si="35"/>
        <v/>
      </c>
      <c r="M73" s="36">
        <f t="shared" si="24"/>
        <v>0</v>
      </c>
      <c r="N73" s="36">
        <f t="shared" si="25"/>
        <v>0</v>
      </c>
      <c r="O73" s="17">
        <f t="shared" si="26"/>
        <v>0</v>
      </c>
      <c r="P73" s="17">
        <f t="shared" si="27"/>
        <v>0</v>
      </c>
      <c r="Q73" s="17">
        <f t="shared" si="28"/>
        <v>0</v>
      </c>
      <c r="R73" s="17">
        <f t="shared" si="29"/>
        <v>0</v>
      </c>
      <c r="S73" s="17" t="str">
        <f t="shared" si="30"/>
        <v/>
      </c>
      <c r="T73" s="17" t="str">
        <f t="shared" si="31"/>
        <v/>
      </c>
      <c r="U73" s="17" t="str">
        <f t="shared" si="32"/>
        <v/>
      </c>
      <c r="V73" s="17" t="str">
        <f t="shared" si="33"/>
        <v/>
      </c>
      <c r="W73" s="17" t="str">
        <f t="shared" si="36"/>
        <v/>
      </c>
      <c r="X73" s="17" t="str">
        <f t="shared" si="34"/>
        <v/>
      </c>
    </row>
    <row r="74" spans="1:24" ht="30" customHeight="1" x14ac:dyDescent="0.2">
      <c r="A74" s="35"/>
      <c r="B74" s="39" t="str">
        <f>IF(ISERROR(VLOOKUP(A74,MFC!A$1:B$205,2,FALSE)),"",(VLOOKUP(A74,MFC!A$1:B$205,2,FALSE)))</f>
        <v/>
      </c>
      <c r="C74" s="17"/>
      <c r="D74" s="17"/>
      <c r="E74" s="33"/>
      <c r="F74" s="40" t="str">
        <f>IF(E74="1",VLOOKUP(A74,'0.8mm Edging'!$A$1:$C$213,2,FALSE),IF(E74="2",VLOOKUP(A74,'2mm Edging'!$A$1:$C$212,2,FALSE),IF(E74="","","")))</f>
        <v/>
      </c>
      <c r="G74" s="17"/>
      <c r="H74" s="30"/>
      <c r="I74" s="37"/>
      <c r="L74" s="28" t="str">
        <f t="shared" si="35"/>
        <v/>
      </c>
      <c r="M74" s="36">
        <f t="shared" si="24"/>
        <v>0</v>
      </c>
      <c r="N74" s="36">
        <f t="shared" si="25"/>
        <v>0</v>
      </c>
      <c r="O74" s="17">
        <f t="shared" si="26"/>
        <v>0</v>
      </c>
      <c r="P74" s="17">
        <f t="shared" si="27"/>
        <v>0</v>
      </c>
      <c r="Q74" s="17">
        <f t="shared" si="28"/>
        <v>0</v>
      </c>
      <c r="R74" s="17">
        <f t="shared" si="29"/>
        <v>0</v>
      </c>
      <c r="S74" s="17" t="str">
        <f t="shared" si="30"/>
        <v/>
      </c>
      <c r="T74" s="17" t="str">
        <f t="shared" si="31"/>
        <v/>
      </c>
      <c r="U74" s="17" t="str">
        <f t="shared" si="32"/>
        <v/>
      </c>
      <c r="V74" s="17" t="str">
        <f t="shared" si="33"/>
        <v/>
      </c>
      <c r="W74" s="17" t="str">
        <f t="shared" si="36"/>
        <v/>
      </c>
      <c r="X74" s="17" t="str">
        <f t="shared" si="34"/>
        <v/>
      </c>
    </row>
    <row r="75" spans="1:24" ht="30" customHeight="1" x14ac:dyDescent="0.2">
      <c r="A75" s="35"/>
      <c r="B75" s="39" t="str">
        <f>IF(ISERROR(VLOOKUP(A75,MFC!A$1:B$205,2,FALSE)),"",(VLOOKUP(A75,MFC!A$1:B$205,2,FALSE)))</f>
        <v/>
      </c>
      <c r="C75" s="17"/>
      <c r="D75" s="17"/>
      <c r="E75" s="33"/>
      <c r="F75" s="40" t="str">
        <f>IF(E75="1",VLOOKUP(A75,'0.8mm Edging'!$A$1:$C$213,2,FALSE),IF(E75="2",VLOOKUP(A75,'2mm Edging'!$A$1:$C$212,2,FALSE),IF(E75="","","")))</f>
        <v/>
      </c>
      <c r="G75" s="17"/>
      <c r="H75" s="30"/>
      <c r="I75" s="37"/>
      <c r="L75" s="28" t="str">
        <f t="shared" si="35"/>
        <v/>
      </c>
      <c r="M75" s="36">
        <f t="shared" si="24"/>
        <v>0</v>
      </c>
      <c r="N75" s="36">
        <f t="shared" si="25"/>
        <v>0</v>
      </c>
      <c r="O75" s="17">
        <f t="shared" si="26"/>
        <v>0</v>
      </c>
      <c r="P75" s="17">
        <f t="shared" si="27"/>
        <v>0</v>
      </c>
      <c r="Q75" s="17">
        <f t="shared" si="28"/>
        <v>0</v>
      </c>
      <c r="R75" s="17">
        <f t="shared" si="29"/>
        <v>0</v>
      </c>
      <c r="S75" s="17" t="str">
        <f t="shared" si="30"/>
        <v/>
      </c>
      <c r="T75" s="17" t="str">
        <f t="shared" si="31"/>
        <v/>
      </c>
      <c r="U75" s="17" t="str">
        <f t="shared" si="32"/>
        <v/>
      </c>
      <c r="V75" s="17" t="str">
        <f t="shared" si="33"/>
        <v/>
      </c>
      <c r="W75" s="17" t="str">
        <f t="shared" si="36"/>
        <v/>
      </c>
      <c r="X75" s="17" t="str">
        <f t="shared" si="34"/>
        <v/>
      </c>
    </row>
    <row r="76" spans="1:24" ht="30" customHeight="1" x14ac:dyDescent="0.2">
      <c r="A76" s="35"/>
      <c r="B76" s="39" t="str">
        <f>IF(ISERROR(VLOOKUP(A76,MFC!A$1:B$205,2,FALSE)),"",(VLOOKUP(A76,MFC!A$1:B$205,2,FALSE)))</f>
        <v/>
      </c>
      <c r="C76" s="17"/>
      <c r="D76" s="17"/>
      <c r="E76" s="33"/>
      <c r="F76" s="40" t="str">
        <f>IF(E76="1",VLOOKUP(A76,'0.8mm Edging'!$A$1:$C$213,2,FALSE),IF(E76="2",VLOOKUP(A76,'2mm Edging'!$A$1:$C$212,2,FALSE),IF(E76="","","")))</f>
        <v/>
      </c>
      <c r="G76" s="17"/>
      <c r="H76" s="30"/>
      <c r="I76" s="37"/>
      <c r="L76" s="28" t="str">
        <f t="shared" si="35"/>
        <v/>
      </c>
      <c r="M76" s="36">
        <f t="shared" si="24"/>
        <v>0</v>
      </c>
      <c r="N76" s="36">
        <f t="shared" si="25"/>
        <v>0</v>
      </c>
      <c r="O76" s="17">
        <f t="shared" si="26"/>
        <v>0</v>
      </c>
      <c r="P76" s="17">
        <f t="shared" si="27"/>
        <v>0</v>
      </c>
      <c r="Q76" s="17">
        <f t="shared" si="28"/>
        <v>0</v>
      </c>
      <c r="R76" s="17">
        <f t="shared" si="29"/>
        <v>0</v>
      </c>
      <c r="S76" s="17" t="str">
        <f t="shared" si="30"/>
        <v/>
      </c>
      <c r="T76" s="17" t="str">
        <f t="shared" si="31"/>
        <v/>
      </c>
      <c r="U76" s="17" t="str">
        <f t="shared" si="32"/>
        <v/>
      </c>
      <c r="V76" s="17" t="str">
        <f t="shared" si="33"/>
        <v/>
      </c>
      <c r="W76" s="17" t="str">
        <f t="shared" si="36"/>
        <v/>
      </c>
      <c r="X76" s="17" t="str">
        <f t="shared" si="34"/>
        <v/>
      </c>
    </row>
    <row r="77" spans="1:24" ht="30" customHeight="1" x14ac:dyDescent="0.2">
      <c r="A77" s="35"/>
      <c r="B77" s="39" t="str">
        <f>IF(ISERROR(VLOOKUP(A77,MFC!A$1:B$205,2,FALSE)),"",(VLOOKUP(A77,MFC!A$1:B$205,2,FALSE)))</f>
        <v/>
      </c>
      <c r="C77" s="17"/>
      <c r="D77" s="17"/>
      <c r="E77" s="33"/>
      <c r="F77" s="40" t="str">
        <f>IF(E77="1",VLOOKUP(A77,'0.8mm Edging'!$A$1:$C$213,2,FALSE),IF(E77="2",VLOOKUP(A77,'2mm Edging'!$A$1:$C$212,2,FALSE),IF(E77="","","")))</f>
        <v/>
      </c>
      <c r="G77" s="17"/>
      <c r="H77" s="30"/>
      <c r="I77" s="37"/>
      <c r="L77" s="28" t="str">
        <f t="shared" si="35"/>
        <v/>
      </c>
      <c r="M77" s="36">
        <f t="shared" si="24"/>
        <v>0</v>
      </c>
      <c r="N77" s="36">
        <f t="shared" si="25"/>
        <v>0</v>
      </c>
      <c r="O77" s="17">
        <f t="shared" si="26"/>
        <v>0</v>
      </c>
      <c r="P77" s="17">
        <f t="shared" si="27"/>
        <v>0</v>
      </c>
      <c r="Q77" s="17">
        <f t="shared" si="28"/>
        <v>0</v>
      </c>
      <c r="R77" s="17">
        <f t="shared" si="29"/>
        <v>0</v>
      </c>
      <c r="S77" s="17" t="str">
        <f t="shared" si="30"/>
        <v/>
      </c>
      <c r="T77" s="17" t="str">
        <f t="shared" si="31"/>
        <v/>
      </c>
      <c r="U77" s="17" t="str">
        <f t="shared" si="32"/>
        <v/>
      </c>
      <c r="V77" s="17" t="str">
        <f t="shared" si="33"/>
        <v/>
      </c>
      <c r="W77" s="17" t="str">
        <f t="shared" si="36"/>
        <v/>
      </c>
      <c r="X77" s="17" t="str">
        <f t="shared" si="34"/>
        <v/>
      </c>
    </row>
    <row r="78" spans="1:24" ht="30" customHeight="1" x14ac:dyDescent="0.2">
      <c r="A78" s="35"/>
      <c r="B78" s="39" t="str">
        <f>IF(ISERROR(VLOOKUP(A78,MFC!A$1:B$205,2,FALSE)),"",(VLOOKUP(A78,MFC!A$1:B$205,2,FALSE)))</f>
        <v/>
      </c>
      <c r="C78" s="17"/>
      <c r="D78" s="17"/>
      <c r="E78" s="33"/>
      <c r="F78" s="40" t="str">
        <f>IF(E78="1",VLOOKUP(A78,'0.8mm Edging'!$A$1:$C$213,2,FALSE),IF(E78="2",VLOOKUP(A78,'2mm Edging'!$A$1:$C$212,2,FALSE),IF(E78="","","")))</f>
        <v/>
      </c>
      <c r="G78" s="17"/>
      <c r="H78" s="30"/>
      <c r="I78" s="37"/>
      <c r="L78" s="28" t="str">
        <f t="shared" si="35"/>
        <v/>
      </c>
      <c r="M78" s="36">
        <f t="shared" si="24"/>
        <v>0</v>
      </c>
      <c r="N78" s="36">
        <f t="shared" si="25"/>
        <v>0</v>
      </c>
      <c r="O78" s="17">
        <f t="shared" si="26"/>
        <v>0</v>
      </c>
      <c r="P78" s="17">
        <f t="shared" si="27"/>
        <v>0</v>
      </c>
      <c r="Q78" s="17">
        <f t="shared" si="28"/>
        <v>0</v>
      </c>
      <c r="R78" s="17">
        <f t="shared" si="29"/>
        <v>0</v>
      </c>
      <c r="S78" s="17" t="str">
        <f t="shared" si="30"/>
        <v/>
      </c>
      <c r="T78" s="17" t="str">
        <f t="shared" si="31"/>
        <v/>
      </c>
      <c r="U78" s="17" t="str">
        <f t="shared" si="32"/>
        <v/>
      </c>
      <c r="V78" s="17" t="str">
        <f t="shared" si="33"/>
        <v/>
      </c>
      <c r="W78" s="17" t="str">
        <f t="shared" si="36"/>
        <v/>
      </c>
      <c r="X78" s="17" t="str">
        <f t="shared" si="34"/>
        <v/>
      </c>
    </row>
    <row r="79" spans="1:24" ht="30" customHeight="1" x14ac:dyDescent="0.2">
      <c r="A79" s="35"/>
      <c r="B79" s="39" t="str">
        <f>IF(ISERROR(VLOOKUP(A79,MFC!A$1:B$205,2,FALSE)),"",(VLOOKUP(A79,MFC!A$1:B$205,2,FALSE)))</f>
        <v/>
      </c>
      <c r="C79" s="17"/>
      <c r="D79" s="17"/>
      <c r="E79" s="33"/>
      <c r="F79" s="40" t="str">
        <f>IF(E79="1",VLOOKUP(A79,'0.8mm Edging'!$A$1:$C$213,2,FALSE),IF(E79="2",VLOOKUP(A79,'2mm Edging'!$A$1:$C$212,2,FALSE),IF(E79="","","")))</f>
        <v/>
      </c>
      <c r="G79" s="17"/>
      <c r="H79" s="30"/>
      <c r="I79" s="37"/>
      <c r="L79" s="28" t="str">
        <f t="shared" si="35"/>
        <v/>
      </c>
      <c r="M79" s="36">
        <f t="shared" si="24"/>
        <v>0</v>
      </c>
      <c r="N79" s="36">
        <f t="shared" si="25"/>
        <v>0</v>
      </c>
      <c r="O79" s="17">
        <f t="shared" si="26"/>
        <v>0</v>
      </c>
      <c r="P79" s="17">
        <f t="shared" si="27"/>
        <v>0</v>
      </c>
      <c r="Q79" s="17">
        <f t="shared" si="28"/>
        <v>0</v>
      </c>
      <c r="R79" s="17">
        <f t="shared" si="29"/>
        <v>0</v>
      </c>
      <c r="S79" s="17" t="str">
        <f t="shared" si="30"/>
        <v/>
      </c>
      <c r="T79" s="17" t="str">
        <f t="shared" si="31"/>
        <v/>
      </c>
      <c r="U79" s="17" t="str">
        <f t="shared" si="32"/>
        <v/>
      </c>
      <c r="V79" s="17" t="str">
        <f t="shared" si="33"/>
        <v/>
      </c>
      <c r="W79" s="17" t="str">
        <f t="shared" si="36"/>
        <v/>
      </c>
      <c r="X79" s="17" t="str">
        <f t="shared" si="34"/>
        <v/>
      </c>
    </row>
    <row r="80" spans="1:24" ht="30" customHeight="1" x14ac:dyDescent="0.2">
      <c r="A80" s="35"/>
      <c r="B80" s="39" t="str">
        <f>IF(ISERROR(VLOOKUP(A80,MFC!A$1:B$205,2,FALSE)),"",(VLOOKUP(A80,MFC!A$1:B$205,2,FALSE)))</f>
        <v/>
      </c>
      <c r="C80" s="17"/>
      <c r="D80" s="17"/>
      <c r="E80" s="33"/>
      <c r="F80" s="40" t="str">
        <f>IF(E80="1",VLOOKUP(A80,'0.8mm Edging'!$A$1:$C$213,2,FALSE),IF(E80="2",VLOOKUP(A80,'2mm Edging'!$A$1:$C$212,2,FALSE),IF(E80="","","")))</f>
        <v/>
      </c>
      <c r="G80" s="17"/>
      <c r="H80" s="30"/>
      <c r="I80" s="37"/>
      <c r="L80" s="28" t="str">
        <f t="shared" si="35"/>
        <v/>
      </c>
      <c r="M80" s="36">
        <f t="shared" si="24"/>
        <v>0</v>
      </c>
      <c r="N80" s="36">
        <f t="shared" si="25"/>
        <v>0</v>
      </c>
      <c r="O80" s="17">
        <f t="shared" si="26"/>
        <v>0</v>
      </c>
      <c r="P80" s="17">
        <f t="shared" si="27"/>
        <v>0</v>
      </c>
      <c r="Q80" s="17">
        <f t="shared" si="28"/>
        <v>0</v>
      </c>
      <c r="R80" s="17">
        <f t="shared" si="29"/>
        <v>0</v>
      </c>
      <c r="S80" s="17" t="str">
        <f t="shared" si="30"/>
        <v/>
      </c>
      <c r="T80" s="17" t="str">
        <f t="shared" si="31"/>
        <v/>
      </c>
      <c r="U80" s="17" t="str">
        <f t="shared" si="32"/>
        <v/>
      </c>
      <c r="V80" s="17" t="str">
        <f t="shared" si="33"/>
        <v/>
      </c>
      <c r="W80" s="17" t="str">
        <f t="shared" si="36"/>
        <v/>
      </c>
      <c r="X80" s="17" t="str">
        <f t="shared" si="34"/>
        <v/>
      </c>
    </row>
    <row r="81" spans="1:24" ht="30" customHeight="1" x14ac:dyDescent="0.2">
      <c r="A81" s="35"/>
      <c r="B81" s="39" t="str">
        <f>IF(ISERROR(VLOOKUP(A81,MFC!A$1:B$205,2,FALSE)),"",(VLOOKUP(A81,MFC!A$1:B$205,2,FALSE)))</f>
        <v/>
      </c>
      <c r="C81" s="17"/>
      <c r="D81" s="17"/>
      <c r="E81" s="33"/>
      <c r="F81" s="40" t="str">
        <f>IF(E81="1",VLOOKUP(A81,'0.8mm Edging'!$A$1:$C$213,2,FALSE),IF(E81="2",VLOOKUP(A81,'2mm Edging'!$A$1:$C$212,2,FALSE),IF(E81="","","")))</f>
        <v/>
      </c>
      <c r="G81" s="17"/>
      <c r="H81" s="30"/>
      <c r="I81" s="37"/>
      <c r="L81" s="28" t="str">
        <f t="shared" si="35"/>
        <v/>
      </c>
      <c r="M81" s="36">
        <f t="shared" si="24"/>
        <v>0</v>
      </c>
      <c r="N81" s="36">
        <f t="shared" si="25"/>
        <v>0</v>
      </c>
      <c r="O81" s="17">
        <f t="shared" si="26"/>
        <v>0</v>
      </c>
      <c r="P81" s="17">
        <f t="shared" si="27"/>
        <v>0</v>
      </c>
      <c r="Q81" s="17">
        <f t="shared" si="28"/>
        <v>0</v>
      </c>
      <c r="R81" s="17">
        <f t="shared" si="29"/>
        <v>0</v>
      </c>
      <c r="S81" s="17" t="str">
        <f t="shared" si="30"/>
        <v/>
      </c>
      <c r="T81" s="17" t="str">
        <f t="shared" si="31"/>
        <v/>
      </c>
      <c r="U81" s="17" t="str">
        <f t="shared" si="32"/>
        <v/>
      </c>
      <c r="V81" s="17" t="str">
        <f t="shared" si="33"/>
        <v/>
      </c>
      <c r="W81" s="17" t="str">
        <f t="shared" si="36"/>
        <v/>
      </c>
      <c r="X81" s="17" t="str">
        <f t="shared" si="34"/>
        <v/>
      </c>
    </row>
    <row r="82" spans="1:24" ht="30" customHeight="1" x14ac:dyDescent="0.2">
      <c r="A82" s="35"/>
      <c r="B82" s="39" t="str">
        <f>IF(ISERROR(VLOOKUP(A82,MFC!A$1:B$205,2,FALSE)),"",(VLOOKUP(A82,MFC!A$1:B$205,2,FALSE)))</f>
        <v/>
      </c>
      <c r="C82" s="17"/>
      <c r="D82" s="17"/>
      <c r="E82" s="33"/>
      <c r="F82" s="40" t="str">
        <f>IF(E82="1",VLOOKUP(A82,'0.8mm Edging'!$A$1:$C$213,2,FALSE),IF(E82="2",VLOOKUP(A82,'2mm Edging'!$A$1:$C$212,2,FALSE),IF(E82="","","")))</f>
        <v/>
      </c>
      <c r="G82" s="17"/>
      <c r="H82" s="30"/>
      <c r="I82" s="37"/>
      <c r="L82" s="28" t="str">
        <f t="shared" si="35"/>
        <v/>
      </c>
      <c r="M82" s="36">
        <f t="shared" si="24"/>
        <v>0</v>
      </c>
      <c r="N82" s="36">
        <f t="shared" si="25"/>
        <v>0</v>
      </c>
      <c r="O82" s="17">
        <f t="shared" si="26"/>
        <v>0</v>
      </c>
      <c r="P82" s="17">
        <f t="shared" si="27"/>
        <v>0</v>
      </c>
      <c r="Q82" s="17">
        <f t="shared" si="28"/>
        <v>0</v>
      </c>
      <c r="R82" s="17">
        <f t="shared" si="29"/>
        <v>0</v>
      </c>
      <c r="S82" s="17" t="str">
        <f t="shared" si="30"/>
        <v/>
      </c>
      <c r="T82" s="17" t="str">
        <f t="shared" si="31"/>
        <v/>
      </c>
      <c r="U82" s="17" t="str">
        <f t="shared" si="32"/>
        <v/>
      </c>
      <c r="V82" s="17" t="str">
        <f t="shared" si="33"/>
        <v/>
      </c>
      <c r="W82" s="17" t="str">
        <f t="shared" si="36"/>
        <v/>
      </c>
      <c r="X82" s="17" t="str">
        <f t="shared" si="34"/>
        <v/>
      </c>
    </row>
    <row r="83" spans="1:24" ht="30" customHeight="1" x14ac:dyDescent="0.2">
      <c r="A83" s="35"/>
      <c r="B83" s="39" t="str">
        <f>IF(ISERROR(VLOOKUP(A83,MFC!A$1:B$205,2,FALSE)),"",(VLOOKUP(A83,MFC!A$1:B$205,2,FALSE)))</f>
        <v/>
      </c>
      <c r="C83" s="17"/>
      <c r="D83" s="17"/>
      <c r="E83" s="33"/>
      <c r="F83" s="40" t="str">
        <f>IF(E83="1",VLOOKUP(A83,'0.8mm Edging'!$A$1:$C$213,2,FALSE),IF(E83="2",VLOOKUP(A83,'2mm Edging'!$A$1:$C$212,2,FALSE),IF(E83="","","")))</f>
        <v/>
      </c>
      <c r="G83" s="17"/>
      <c r="H83" s="30"/>
      <c r="I83" s="37"/>
      <c r="L83" s="28" t="str">
        <f t="shared" si="35"/>
        <v/>
      </c>
      <c r="M83" s="36">
        <f t="shared" si="24"/>
        <v>0</v>
      </c>
      <c r="N83" s="36">
        <f t="shared" si="25"/>
        <v>0</v>
      </c>
      <c r="O83" s="17">
        <f t="shared" si="26"/>
        <v>0</v>
      </c>
      <c r="P83" s="17">
        <f t="shared" si="27"/>
        <v>0</v>
      </c>
      <c r="Q83" s="17">
        <f t="shared" si="28"/>
        <v>0</v>
      </c>
      <c r="R83" s="17">
        <f t="shared" si="29"/>
        <v>0</v>
      </c>
      <c r="S83" s="17" t="str">
        <f t="shared" si="30"/>
        <v/>
      </c>
      <c r="T83" s="17" t="str">
        <f t="shared" si="31"/>
        <v/>
      </c>
      <c r="U83" s="17" t="str">
        <f t="shared" si="32"/>
        <v/>
      </c>
      <c r="V83" s="17" t="str">
        <f t="shared" si="33"/>
        <v/>
      </c>
      <c r="W83" s="17" t="str">
        <f t="shared" si="36"/>
        <v/>
      </c>
      <c r="X83" s="17" t="str">
        <f t="shared" si="34"/>
        <v/>
      </c>
    </row>
    <row r="84" spans="1:24" ht="30" customHeight="1" x14ac:dyDescent="0.2">
      <c r="A84" s="35"/>
      <c r="B84" s="39" t="str">
        <f>IF(ISERROR(VLOOKUP(A84,MFC!A$1:B$205,2,FALSE)),"",(VLOOKUP(A84,MFC!A$1:B$205,2,FALSE)))</f>
        <v/>
      </c>
      <c r="C84" s="17"/>
      <c r="D84" s="17"/>
      <c r="E84" s="33"/>
      <c r="F84" s="40" t="str">
        <f>IF(E84="1",VLOOKUP(A84,'0.8mm Edging'!$A$1:$C$213,2,FALSE),IF(E84="2",VLOOKUP(A84,'2mm Edging'!$A$1:$C$212,2,FALSE),IF(E84="","","")))</f>
        <v/>
      </c>
      <c r="G84" s="17"/>
      <c r="H84" s="30"/>
      <c r="I84" s="37"/>
      <c r="L84" s="28" t="str">
        <f t="shared" si="35"/>
        <v/>
      </c>
      <c r="M84" s="36">
        <f t="shared" si="24"/>
        <v>0</v>
      </c>
      <c r="N84" s="36">
        <f t="shared" si="25"/>
        <v>0</v>
      </c>
      <c r="O84" s="17">
        <f t="shared" si="26"/>
        <v>0</v>
      </c>
      <c r="P84" s="17">
        <f t="shared" si="27"/>
        <v>0</v>
      </c>
      <c r="Q84" s="17">
        <f t="shared" si="28"/>
        <v>0</v>
      </c>
      <c r="R84" s="17">
        <f t="shared" si="29"/>
        <v>0</v>
      </c>
      <c r="S84" s="17" t="str">
        <f t="shared" si="30"/>
        <v/>
      </c>
      <c r="T84" s="17" t="str">
        <f t="shared" si="31"/>
        <v/>
      </c>
      <c r="U84" s="17" t="str">
        <f t="shared" si="32"/>
        <v/>
      </c>
      <c r="V84" s="17" t="str">
        <f t="shared" si="33"/>
        <v/>
      </c>
      <c r="W84" s="17" t="str">
        <f t="shared" si="36"/>
        <v/>
      </c>
      <c r="X84" s="17" t="str">
        <f t="shared" si="34"/>
        <v/>
      </c>
    </row>
    <row r="85" spans="1:24" ht="30" customHeight="1" x14ac:dyDescent="0.2">
      <c r="A85" s="35"/>
      <c r="B85" s="39" t="str">
        <f>IF(ISERROR(VLOOKUP(A85,MFC!A$1:B$205,2,FALSE)),"",(VLOOKUP(A85,MFC!A$1:B$205,2,FALSE)))</f>
        <v/>
      </c>
      <c r="C85" s="17"/>
      <c r="D85" s="17"/>
      <c r="E85" s="33"/>
      <c r="F85" s="40" t="str">
        <f>IF(E85="1",VLOOKUP(A85,'0.8mm Edging'!$A$1:$C$213,2,FALSE),IF(E85="2",VLOOKUP(A85,'2mm Edging'!$A$1:$C$212,2,FALSE),IF(E85="","","")))</f>
        <v/>
      </c>
      <c r="G85" s="17"/>
      <c r="H85" s="30"/>
      <c r="I85" s="37"/>
      <c r="L85" s="28" t="str">
        <f t="shared" si="35"/>
        <v/>
      </c>
      <c r="M85" s="36">
        <f t="shared" si="24"/>
        <v>0</v>
      </c>
      <c r="N85" s="36">
        <f t="shared" si="25"/>
        <v>0</v>
      </c>
      <c r="O85" s="17">
        <f t="shared" si="26"/>
        <v>0</v>
      </c>
      <c r="P85" s="17">
        <f t="shared" si="27"/>
        <v>0</v>
      </c>
      <c r="Q85" s="17">
        <f t="shared" si="28"/>
        <v>0</v>
      </c>
      <c r="R85" s="17">
        <f t="shared" si="29"/>
        <v>0</v>
      </c>
      <c r="S85" s="17" t="str">
        <f t="shared" si="30"/>
        <v/>
      </c>
      <c r="T85" s="17" t="str">
        <f t="shared" si="31"/>
        <v/>
      </c>
      <c r="U85" s="17" t="str">
        <f t="shared" si="32"/>
        <v/>
      </c>
      <c r="V85" s="17" t="str">
        <f t="shared" si="33"/>
        <v/>
      </c>
      <c r="W85" s="17" t="str">
        <f t="shared" si="36"/>
        <v/>
      </c>
      <c r="X85" s="17" t="str">
        <f t="shared" si="34"/>
        <v/>
      </c>
    </row>
    <row r="86" spans="1:24" ht="30" customHeight="1" x14ac:dyDescent="0.2">
      <c r="A86" s="35"/>
      <c r="B86" s="39" t="str">
        <f>IF(ISERROR(VLOOKUP(A86,MFC!A$1:B$205,2,FALSE)),"",(VLOOKUP(A86,MFC!A$1:B$205,2,FALSE)))</f>
        <v/>
      </c>
      <c r="C86" s="17"/>
      <c r="D86" s="17"/>
      <c r="E86" s="33"/>
      <c r="F86" s="40" t="str">
        <f>IF(E86="1",VLOOKUP(A86,'0.8mm Edging'!$A$1:$C$213,2,FALSE),IF(E86="2",VLOOKUP(A86,'2mm Edging'!$A$1:$C$212,2,FALSE),IF(E86="","","")))</f>
        <v/>
      </c>
      <c r="G86" s="17"/>
      <c r="H86" s="30"/>
      <c r="I86" s="37"/>
      <c r="L86" s="28" t="str">
        <f t="shared" si="35"/>
        <v/>
      </c>
      <c r="M86" s="36">
        <f t="shared" si="24"/>
        <v>0</v>
      </c>
      <c r="N86" s="36">
        <f t="shared" si="25"/>
        <v>0</v>
      </c>
      <c r="O86" s="17">
        <f t="shared" si="26"/>
        <v>0</v>
      </c>
      <c r="P86" s="17">
        <f t="shared" si="27"/>
        <v>0</v>
      </c>
      <c r="Q86" s="17">
        <f t="shared" si="28"/>
        <v>0</v>
      </c>
      <c r="R86" s="17">
        <f t="shared" si="29"/>
        <v>0</v>
      </c>
      <c r="S86" s="17" t="str">
        <f t="shared" si="30"/>
        <v/>
      </c>
      <c r="T86" s="17" t="str">
        <f t="shared" si="31"/>
        <v/>
      </c>
      <c r="U86" s="17" t="str">
        <f t="shared" si="32"/>
        <v/>
      </c>
      <c r="V86" s="17" t="str">
        <f t="shared" si="33"/>
        <v/>
      </c>
      <c r="W86" s="17" t="str">
        <f t="shared" si="36"/>
        <v/>
      </c>
      <c r="X86" s="17" t="str">
        <f t="shared" si="34"/>
        <v/>
      </c>
    </row>
    <row r="87" spans="1:24" ht="30" customHeight="1" x14ac:dyDescent="0.2">
      <c r="A87" s="35"/>
      <c r="B87" s="39" t="str">
        <f>IF(ISERROR(VLOOKUP(A87,MFC!A$1:B$205,2,FALSE)),"",(VLOOKUP(A87,MFC!A$1:B$205,2,FALSE)))</f>
        <v/>
      </c>
      <c r="C87" s="17"/>
      <c r="D87" s="17"/>
      <c r="E87" s="33"/>
      <c r="F87" s="40" t="str">
        <f>IF(E87="1",VLOOKUP(A87,'0.8mm Edging'!$A$1:$C$213,2,FALSE),IF(E87="2",VLOOKUP(A87,'2mm Edging'!$A$1:$C$212,2,FALSE),IF(E87="","","")))</f>
        <v/>
      </c>
      <c r="G87" s="17"/>
      <c r="H87" s="30"/>
      <c r="I87" s="37"/>
      <c r="L87" s="28" t="str">
        <f t="shared" si="35"/>
        <v/>
      </c>
      <c r="M87" s="36">
        <f t="shared" si="24"/>
        <v>0</v>
      </c>
      <c r="N87" s="36">
        <f t="shared" si="25"/>
        <v>0</v>
      </c>
      <c r="O87" s="17">
        <f t="shared" si="26"/>
        <v>0</v>
      </c>
      <c r="P87" s="17">
        <f t="shared" si="27"/>
        <v>0</v>
      </c>
      <c r="Q87" s="17">
        <f t="shared" si="28"/>
        <v>0</v>
      </c>
      <c r="R87" s="17">
        <f t="shared" si="29"/>
        <v>0</v>
      </c>
      <c r="S87" s="17" t="str">
        <f t="shared" si="30"/>
        <v/>
      </c>
      <c r="T87" s="17" t="str">
        <f t="shared" si="31"/>
        <v/>
      </c>
      <c r="U87" s="17" t="str">
        <f t="shared" si="32"/>
        <v/>
      </c>
      <c r="V87" s="17" t="str">
        <f t="shared" si="33"/>
        <v/>
      </c>
      <c r="W87" s="17" t="str">
        <f t="shared" si="36"/>
        <v/>
      </c>
      <c r="X87" s="17" t="str">
        <f t="shared" si="34"/>
        <v/>
      </c>
    </row>
    <row r="88" spans="1:24" ht="30" customHeight="1" x14ac:dyDescent="0.2">
      <c r="A88" s="35"/>
      <c r="B88" s="39" t="str">
        <f>IF(ISERROR(VLOOKUP(A88,MFC!A$1:B$205,2,FALSE)),"",(VLOOKUP(A88,MFC!A$1:B$205,2,FALSE)))</f>
        <v/>
      </c>
      <c r="C88" s="17"/>
      <c r="D88" s="17"/>
      <c r="E88" s="33"/>
      <c r="F88" s="40" t="str">
        <f>IF(E88="1",VLOOKUP(A88,'0.8mm Edging'!$A$1:$C$213,2,FALSE),IF(E88="2",VLOOKUP(A88,'2mm Edging'!$A$1:$C$212,2,FALSE),IF(E88="","","")))</f>
        <v/>
      </c>
      <c r="G88" s="17"/>
      <c r="H88" s="30"/>
      <c r="I88" s="37"/>
      <c r="L88" s="28" t="str">
        <f t="shared" si="35"/>
        <v/>
      </c>
      <c r="M88" s="36">
        <f t="shared" si="24"/>
        <v>0</v>
      </c>
      <c r="N88" s="36">
        <f t="shared" si="25"/>
        <v>0</v>
      </c>
      <c r="O88" s="17">
        <f t="shared" si="26"/>
        <v>0</v>
      </c>
      <c r="P88" s="17">
        <f t="shared" si="27"/>
        <v>0</v>
      </c>
      <c r="Q88" s="17">
        <f t="shared" si="28"/>
        <v>0</v>
      </c>
      <c r="R88" s="17">
        <f t="shared" si="29"/>
        <v>0</v>
      </c>
      <c r="S88" s="17" t="str">
        <f t="shared" si="30"/>
        <v/>
      </c>
      <c r="T88" s="17" t="str">
        <f t="shared" si="31"/>
        <v/>
      </c>
      <c r="U88" s="17" t="str">
        <f t="shared" si="32"/>
        <v/>
      </c>
      <c r="V88" s="17" t="str">
        <f t="shared" si="33"/>
        <v/>
      </c>
      <c r="W88" s="17" t="str">
        <f t="shared" si="36"/>
        <v/>
      </c>
      <c r="X88" s="17" t="str">
        <f t="shared" si="34"/>
        <v/>
      </c>
    </row>
    <row r="89" spans="1:24" ht="30" customHeight="1" x14ac:dyDescent="0.2">
      <c r="A89" s="35"/>
      <c r="B89" s="39" t="str">
        <f>IF(ISERROR(VLOOKUP(A89,MFC!A$1:B$205,2,FALSE)),"",(VLOOKUP(A89,MFC!A$1:B$205,2,FALSE)))</f>
        <v/>
      </c>
      <c r="C89" s="17"/>
      <c r="D89" s="17"/>
      <c r="E89" s="33"/>
      <c r="F89" s="40" t="str">
        <f>IF(E89="1",VLOOKUP(A89,'0.8mm Edging'!$A$1:$C$213,2,FALSE),IF(E89="2",VLOOKUP(A89,'2mm Edging'!$A$1:$C$212,2,FALSE),IF(E89="","","")))</f>
        <v/>
      </c>
      <c r="G89" s="17"/>
      <c r="H89" s="30"/>
      <c r="I89" s="37"/>
      <c r="L89" s="28" t="str">
        <f t="shared" si="35"/>
        <v/>
      </c>
      <c r="M89" s="36">
        <f t="shared" si="24"/>
        <v>0</v>
      </c>
      <c r="N89" s="36">
        <f t="shared" si="25"/>
        <v>0</v>
      </c>
      <c r="O89" s="17">
        <f t="shared" si="26"/>
        <v>0</v>
      </c>
      <c r="P89" s="17">
        <f t="shared" si="27"/>
        <v>0</v>
      </c>
      <c r="Q89" s="17">
        <f t="shared" si="28"/>
        <v>0</v>
      </c>
      <c r="R89" s="17">
        <f t="shared" si="29"/>
        <v>0</v>
      </c>
      <c r="S89" s="17" t="str">
        <f t="shared" si="30"/>
        <v/>
      </c>
      <c r="T89" s="17" t="str">
        <f t="shared" si="31"/>
        <v/>
      </c>
      <c r="U89" s="17" t="str">
        <f t="shared" si="32"/>
        <v/>
      </c>
      <c r="V89" s="17" t="str">
        <f t="shared" si="33"/>
        <v/>
      </c>
      <c r="W89" s="17" t="str">
        <f t="shared" si="36"/>
        <v/>
      </c>
      <c r="X89" s="17" t="str">
        <f t="shared" si="34"/>
        <v/>
      </c>
    </row>
    <row r="90" spans="1:24" ht="30" customHeight="1" x14ac:dyDescent="0.2">
      <c r="A90" s="35"/>
      <c r="B90" s="39" t="str">
        <f>IF(ISERROR(VLOOKUP(A90,MFC!A$1:B$205,2,FALSE)),"",(VLOOKUP(A90,MFC!A$1:B$205,2,FALSE)))</f>
        <v/>
      </c>
      <c r="C90" s="17"/>
      <c r="D90" s="17"/>
      <c r="E90" s="33"/>
      <c r="F90" s="40" t="str">
        <f>IF(E90="1",VLOOKUP(A90,'0.8mm Edging'!$A$1:$C$213,2,FALSE),IF(E90="2",VLOOKUP(A90,'2mm Edging'!$A$1:$C$212,2,FALSE),IF(E90="","","")))</f>
        <v/>
      </c>
      <c r="G90" s="17"/>
      <c r="H90" s="30"/>
      <c r="I90" s="37"/>
      <c r="L90" s="28" t="str">
        <f t="shared" si="35"/>
        <v/>
      </c>
      <c r="M90" s="36">
        <f t="shared" si="24"/>
        <v>0</v>
      </c>
      <c r="N90" s="36">
        <f t="shared" si="25"/>
        <v>0</v>
      </c>
      <c r="O90" s="17">
        <f t="shared" si="26"/>
        <v>0</v>
      </c>
      <c r="P90" s="17">
        <f t="shared" si="27"/>
        <v>0</v>
      </c>
      <c r="Q90" s="17">
        <f t="shared" si="28"/>
        <v>0</v>
      </c>
      <c r="R90" s="17">
        <f t="shared" si="29"/>
        <v>0</v>
      </c>
      <c r="S90" s="17" t="str">
        <f t="shared" si="30"/>
        <v/>
      </c>
      <c r="T90" s="17" t="str">
        <f t="shared" si="31"/>
        <v/>
      </c>
      <c r="U90" s="17" t="str">
        <f t="shared" si="32"/>
        <v/>
      </c>
      <c r="V90" s="17" t="str">
        <f t="shared" si="33"/>
        <v/>
      </c>
      <c r="W90" s="17" t="str">
        <f t="shared" si="36"/>
        <v/>
      </c>
      <c r="X90" s="17" t="str">
        <f t="shared" si="34"/>
        <v/>
      </c>
    </row>
    <row r="91" spans="1:24" ht="30" customHeight="1" x14ac:dyDescent="0.2">
      <c r="A91" s="35"/>
      <c r="B91" s="39" t="str">
        <f>IF(ISERROR(VLOOKUP(A91,MFC!A$1:B$205,2,FALSE)),"",(VLOOKUP(A91,MFC!A$1:B$205,2,FALSE)))</f>
        <v/>
      </c>
      <c r="C91" s="17"/>
      <c r="D91" s="17"/>
      <c r="E91" s="33"/>
      <c r="F91" s="40" t="str">
        <f>IF(E91="1",VLOOKUP(A91,'0.8mm Edging'!$A$1:$C$213,2,FALSE),IF(E91="2",VLOOKUP(A91,'2mm Edging'!$A$1:$C$212,2,FALSE),IF(E91="","","")))</f>
        <v/>
      </c>
      <c r="G91" s="17"/>
      <c r="H91" s="30"/>
      <c r="I91" s="37"/>
      <c r="L91" s="28" t="str">
        <f t="shared" si="35"/>
        <v/>
      </c>
      <c r="M91" s="36">
        <f t="shared" si="24"/>
        <v>0</v>
      </c>
      <c r="N91" s="36">
        <f t="shared" si="25"/>
        <v>0</v>
      </c>
      <c r="O91" s="17">
        <f t="shared" si="26"/>
        <v>0</v>
      </c>
      <c r="P91" s="17">
        <f t="shared" si="27"/>
        <v>0</v>
      </c>
      <c r="Q91" s="17">
        <f t="shared" si="28"/>
        <v>0</v>
      </c>
      <c r="R91" s="17">
        <f t="shared" si="29"/>
        <v>0</v>
      </c>
      <c r="S91" s="17" t="str">
        <f t="shared" si="30"/>
        <v/>
      </c>
      <c r="T91" s="17" t="str">
        <f t="shared" si="31"/>
        <v/>
      </c>
      <c r="U91" s="17" t="str">
        <f t="shared" si="32"/>
        <v/>
      </c>
      <c r="V91" s="17" t="str">
        <f t="shared" si="33"/>
        <v/>
      </c>
      <c r="W91" s="17" t="str">
        <f t="shared" si="36"/>
        <v/>
      </c>
      <c r="X91" s="17" t="str">
        <f t="shared" si="34"/>
        <v/>
      </c>
    </row>
    <row r="92" spans="1:24" ht="30" customHeight="1" x14ac:dyDescent="0.2">
      <c r="A92" s="35"/>
      <c r="B92" s="39" t="str">
        <f>IF(ISERROR(VLOOKUP(A92,MFC!A$1:B$205,2,FALSE)),"",(VLOOKUP(A92,MFC!A$1:B$205,2,FALSE)))</f>
        <v/>
      </c>
      <c r="C92" s="17"/>
      <c r="D92" s="17"/>
      <c r="E92" s="33"/>
      <c r="F92" s="40" t="str">
        <f>IF(E92="1",VLOOKUP(A92,'0.8mm Edging'!$A$1:$C$213,2,FALSE),IF(E92="2",VLOOKUP(A92,'2mm Edging'!$A$1:$C$212,2,FALSE),IF(E92="","","")))</f>
        <v/>
      </c>
      <c r="G92" s="17"/>
      <c r="H92" s="30"/>
      <c r="I92" s="37"/>
      <c r="L92" s="28" t="str">
        <f t="shared" si="35"/>
        <v/>
      </c>
      <c r="M92" s="36">
        <f t="shared" si="24"/>
        <v>0</v>
      </c>
      <c r="N92" s="36">
        <f t="shared" si="25"/>
        <v>0</v>
      </c>
      <c r="O92" s="17">
        <f t="shared" si="26"/>
        <v>0</v>
      </c>
      <c r="P92" s="17">
        <f t="shared" si="27"/>
        <v>0</v>
      </c>
      <c r="Q92" s="17">
        <f t="shared" si="28"/>
        <v>0</v>
      </c>
      <c r="R92" s="17">
        <f t="shared" si="29"/>
        <v>0</v>
      </c>
      <c r="S92" s="17" t="str">
        <f t="shared" si="30"/>
        <v/>
      </c>
      <c r="T92" s="17" t="str">
        <f t="shared" si="31"/>
        <v/>
      </c>
      <c r="U92" s="17" t="str">
        <f t="shared" si="32"/>
        <v/>
      </c>
      <c r="V92" s="17" t="str">
        <f t="shared" si="33"/>
        <v/>
      </c>
      <c r="W92" s="17" t="str">
        <f t="shared" si="36"/>
        <v/>
      </c>
      <c r="X92" s="17" t="str">
        <f t="shared" si="34"/>
        <v/>
      </c>
    </row>
    <row r="93" spans="1:24" x14ac:dyDescent="0.2">
      <c r="T93" s="29"/>
    </row>
    <row r="94" spans="1:24" x14ac:dyDescent="0.2">
      <c r="T94" s="29"/>
    </row>
    <row r="95" spans="1:24" x14ac:dyDescent="0.2">
      <c r="T95" s="29"/>
    </row>
    <row r="96" spans="1:24" x14ac:dyDescent="0.2">
      <c r="T96" s="29"/>
    </row>
    <row r="97" spans="20:20" x14ac:dyDescent="0.2">
      <c r="T97" s="29"/>
    </row>
    <row r="98" spans="20:20" x14ac:dyDescent="0.2">
      <c r="T98" s="29"/>
    </row>
    <row r="99" spans="20:20" x14ac:dyDescent="0.2">
      <c r="T99" s="29"/>
    </row>
    <row r="100" spans="20:20" x14ac:dyDescent="0.2">
      <c r="T100" s="29"/>
    </row>
    <row r="101" spans="20:20" x14ac:dyDescent="0.2">
      <c r="T101" s="29"/>
    </row>
    <row r="102" spans="20:20" x14ac:dyDescent="0.2">
      <c r="T102" s="29"/>
    </row>
    <row r="103" spans="20:20" x14ac:dyDescent="0.2">
      <c r="T103" s="29"/>
    </row>
    <row r="104" spans="20:20" x14ac:dyDescent="0.2">
      <c r="T104" s="29"/>
    </row>
    <row r="105" spans="20:20" x14ac:dyDescent="0.2">
      <c r="T105" s="29"/>
    </row>
    <row r="106" spans="20:20" x14ac:dyDescent="0.2">
      <c r="T106" s="29"/>
    </row>
    <row r="107" spans="20:20" x14ac:dyDescent="0.2">
      <c r="T107" s="29"/>
    </row>
    <row r="108" spans="20:20" x14ac:dyDescent="0.2">
      <c r="T108" s="29"/>
    </row>
    <row r="109" spans="20:20" x14ac:dyDescent="0.2">
      <c r="T109" s="29"/>
    </row>
    <row r="110" spans="20:20" x14ac:dyDescent="0.2">
      <c r="T110" s="29"/>
    </row>
    <row r="111" spans="20:20" x14ac:dyDescent="0.2">
      <c r="T111" s="29"/>
    </row>
    <row r="112" spans="20:20" x14ac:dyDescent="0.2">
      <c r="T112" s="29"/>
    </row>
    <row r="113" spans="20:20" x14ac:dyDescent="0.2">
      <c r="T113" s="29"/>
    </row>
    <row r="114" spans="20:20" x14ac:dyDescent="0.2">
      <c r="T114" s="29"/>
    </row>
    <row r="115" spans="20:20" x14ac:dyDescent="0.2">
      <c r="T115" s="29"/>
    </row>
    <row r="116" spans="20:20" x14ac:dyDescent="0.2">
      <c r="T116" s="29"/>
    </row>
    <row r="117" spans="20:20" x14ac:dyDescent="0.2">
      <c r="T117" s="29"/>
    </row>
    <row r="118" spans="20:20" x14ac:dyDescent="0.2">
      <c r="T118" s="29"/>
    </row>
    <row r="119" spans="20:20" x14ac:dyDescent="0.2">
      <c r="T119" s="29"/>
    </row>
    <row r="120" spans="20:20" x14ac:dyDescent="0.2">
      <c r="T120" s="29"/>
    </row>
    <row r="121" spans="20:20" x14ac:dyDescent="0.2">
      <c r="T121" s="29"/>
    </row>
    <row r="122" spans="20:20" x14ac:dyDescent="0.2">
      <c r="T122" s="29"/>
    </row>
    <row r="123" spans="20:20" x14ac:dyDescent="0.2">
      <c r="T123" s="29"/>
    </row>
    <row r="124" spans="20:20" x14ac:dyDescent="0.2">
      <c r="T124" s="29"/>
    </row>
    <row r="125" spans="20:20" x14ac:dyDescent="0.2">
      <c r="T125" s="29"/>
    </row>
    <row r="126" spans="20:20" x14ac:dyDescent="0.2">
      <c r="T126" s="29"/>
    </row>
    <row r="127" spans="20:20" x14ac:dyDescent="0.2">
      <c r="T127" s="29"/>
    </row>
    <row r="128" spans="20:20" x14ac:dyDescent="0.2">
      <c r="T128" s="29"/>
    </row>
    <row r="129" spans="20:20" x14ac:dyDescent="0.2">
      <c r="T129" s="29"/>
    </row>
    <row r="130" spans="20:20" x14ac:dyDescent="0.2">
      <c r="T130" s="29"/>
    </row>
    <row r="131" spans="20:20" x14ac:dyDescent="0.2">
      <c r="T131" s="29"/>
    </row>
    <row r="132" spans="20:20" x14ac:dyDescent="0.2">
      <c r="T132" s="29"/>
    </row>
    <row r="133" spans="20:20" x14ac:dyDescent="0.2">
      <c r="T133" s="29"/>
    </row>
    <row r="134" spans="20:20" x14ac:dyDescent="0.2">
      <c r="T134" s="29"/>
    </row>
    <row r="135" spans="20:20" x14ac:dyDescent="0.2">
      <c r="T135" s="29"/>
    </row>
    <row r="136" spans="20:20" x14ac:dyDescent="0.2">
      <c r="T136" s="29"/>
    </row>
    <row r="137" spans="20:20" x14ac:dyDescent="0.2">
      <c r="T137" s="29"/>
    </row>
    <row r="138" spans="20:20" x14ac:dyDescent="0.2">
      <c r="T138" s="29"/>
    </row>
    <row r="139" spans="20:20" x14ac:dyDescent="0.2">
      <c r="T139" s="29"/>
    </row>
    <row r="140" spans="20:20" x14ac:dyDescent="0.2">
      <c r="T140" s="29"/>
    </row>
    <row r="141" spans="20:20" x14ac:dyDescent="0.2">
      <c r="T141" s="29"/>
    </row>
    <row r="142" spans="20:20" x14ac:dyDescent="0.2">
      <c r="T142" s="29"/>
    </row>
    <row r="143" spans="20:20" x14ac:dyDescent="0.2">
      <c r="T143" s="29"/>
    </row>
    <row r="144" spans="20:20" x14ac:dyDescent="0.2">
      <c r="T144" s="29"/>
    </row>
    <row r="145" spans="20:20" x14ac:dyDescent="0.2">
      <c r="T145" s="29"/>
    </row>
    <row r="146" spans="20:20" x14ac:dyDescent="0.2">
      <c r="T146" s="29"/>
    </row>
    <row r="147" spans="20:20" x14ac:dyDescent="0.2">
      <c r="T147" s="29"/>
    </row>
    <row r="148" spans="20:20" x14ac:dyDescent="0.2">
      <c r="T148" s="29"/>
    </row>
    <row r="149" spans="20:20" x14ac:dyDescent="0.2">
      <c r="T149" s="29"/>
    </row>
    <row r="150" spans="20:20" x14ac:dyDescent="0.2">
      <c r="T150" s="29"/>
    </row>
  </sheetData>
  <sheetProtection algorithmName="SHA-512" hashValue="0fA3DRUYCOQUSY9yFzXcxEH/17f9MB8OxnatvxU2B29nOTBxnPZ1GiUAUadm91RB9wWxLTup/L435BvZv+PmsA==" saltValue="9XpRV5j8LWYbpiOhQ7lj3w==" spinCount="100000" sheet="1" objects="1" scenarios="1"/>
  <dataConsolidate/>
  <conditionalFormatting sqref="A5:D92 F5:H92">
    <cfRule type="expression" dxfId="37" priority="6">
      <formula>MOD(ROW(),2)=0</formula>
    </cfRule>
  </conditionalFormatting>
  <conditionalFormatting sqref="E5:E92">
    <cfRule type="expression" dxfId="36" priority="4">
      <formula>MOD(ROW(),2)=0</formula>
    </cfRule>
  </conditionalFormatting>
  <conditionalFormatting sqref="I5:I92">
    <cfRule type="expression" dxfId="35" priority="3">
      <formula>MOD(ROW(),2)=0</formula>
    </cfRule>
  </conditionalFormatting>
  <dataValidations disablePrompts="1" count="7">
    <dataValidation allowBlank="1" showInputMessage="1" showErrorMessage="1" promptTitle="Grain Direction" prompt="1st Dimension is grain direction" sqref="C4" xr:uid="{F1AD577C-465E-4761-BA9B-1E11938684F0}"/>
    <dataValidation type="list" allowBlank="1" showInputMessage="1" showErrorMessage="1" sqref="F5:F92" xr:uid="{9EE2DB90-B4B3-4F90-B50F-1CA18C8A63FF}">
      <formula1>IF(E5="2", _2mmEdging, IF(E5="1", _0.8mmEdging, $A$3:$A$3))</formula1>
    </dataValidation>
    <dataValidation type="list" allowBlank="1" showInputMessage="1" showErrorMessage="1" sqref="A5:A92" xr:uid="{574B4B1C-3CFE-4C63-BE05-015310D0CB8D}">
      <formula1>_MFC</formula1>
    </dataValidation>
    <dataValidation type="list" allowBlank="1" showInputMessage="1" showErrorMessage="1" sqref="G5:G92" xr:uid="{A398A7B5-DD97-4B58-80C2-67F5FB0A5DF3}">
      <formula1>"1L,1L1S,1L2S,2L,2L1S,1S,2S,EAR,NO E"</formula1>
    </dataValidation>
    <dataValidation type="list" allowBlank="1" showInputMessage="1" showErrorMessage="1" sqref="E5:E92" xr:uid="{4DCACD27-68A4-474C-BA80-099DFF9B474A}">
      <formula1>"1,2"</formula1>
    </dataValidation>
    <dataValidation type="whole" operator="greaterThan" allowBlank="1" showInputMessage="1" showErrorMessage="1" errorTitle="Whole Numbers Only" error="Please enter whole numbers greater than zero, no decimal places." sqref="E93:E1048576 D5:D92" xr:uid="{37CD94A8-5B28-4783-A0EC-0006C5D72828}">
      <formula1>0</formula1>
    </dataValidation>
    <dataValidation type="whole" operator="greaterThan" allowBlank="1" showInputMessage="1" showErrorMessage="1" errorTitle="Whole Numbers Only" error="Please enter whole numbers greater than zero, no decimal places." promptTitle="Grain Direction" prompt="1st Dimension is grain direction" sqref="D93:D1048576 C5:C92" xr:uid="{7484B379-E909-4741-A94C-9C4D395D2382}">
      <formula1>0</formula1>
    </dataValidation>
  </dataValidations>
  <pageMargins left="0.7" right="0.7" top="0.75" bottom="0.75" header="0.3" footer="0.3"/>
  <pageSetup paperSize="9" orientation="portrait" r:id="rId1"/>
  <headerFooter>
    <oddHeader>&amp;CCut &amp; Edge Order Form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6A93-FC35-42F2-9FAB-99420FA2244B}">
  <dimension ref="A1:B205"/>
  <sheetViews>
    <sheetView workbookViewId="0"/>
  </sheetViews>
  <sheetFormatPr defaultRowHeight="15" x14ac:dyDescent="0.25"/>
  <cols>
    <col min="1" max="1" width="11.25" style="2" bestFit="1" customWidth="1"/>
    <col min="2" max="2" width="54.75" style="2" bestFit="1" customWidth="1"/>
    <col min="3" max="5" width="9" style="2"/>
    <col min="6" max="6" width="38.5" style="2" bestFit="1" customWidth="1"/>
    <col min="7" max="16384" width="9" style="2"/>
  </cols>
  <sheetData>
    <row r="1" spans="1:2" x14ac:dyDescent="0.25">
      <c r="A1" s="1" t="s">
        <v>25</v>
      </c>
      <c r="B1" s="1" t="s">
        <v>36</v>
      </c>
    </row>
    <row r="2" spans="1:2" x14ac:dyDescent="0.25">
      <c r="A2" s="3" t="s">
        <v>24</v>
      </c>
      <c r="B2" s="3" t="s">
        <v>151</v>
      </c>
    </row>
    <row r="3" spans="1:2" x14ac:dyDescent="0.25">
      <c r="A3" s="3" t="s">
        <v>47</v>
      </c>
      <c r="B3" s="3" t="s">
        <v>152</v>
      </c>
    </row>
    <row r="4" spans="1:2" x14ac:dyDescent="0.25">
      <c r="A4" s="3" t="s">
        <v>153</v>
      </c>
      <c r="B4" s="3" t="s">
        <v>154</v>
      </c>
    </row>
    <row r="5" spans="1:2" x14ac:dyDescent="0.25">
      <c r="A5" s="3" t="s">
        <v>155</v>
      </c>
      <c r="B5" s="3" t="s">
        <v>156</v>
      </c>
    </row>
    <row r="6" spans="1:2" x14ac:dyDescent="0.25">
      <c r="A6" s="3" t="s">
        <v>157</v>
      </c>
      <c r="B6" s="3" t="s">
        <v>158</v>
      </c>
    </row>
    <row r="7" spans="1:2" x14ac:dyDescent="0.25">
      <c r="A7" s="3" t="s">
        <v>105</v>
      </c>
      <c r="B7" s="3" t="s">
        <v>159</v>
      </c>
    </row>
    <row r="8" spans="1:2" x14ac:dyDescent="0.25">
      <c r="A8" s="3" t="s">
        <v>114</v>
      </c>
      <c r="B8" s="3" t="s">
        <v>160</v>
      </c>
    </row>
    <row r="9" spans="1:2" x14ac:dyDescent="0.25">
      <c r="A9" s="3" t="s">
        <v>150</v>
      </c>
      <c r="B9" s="3" t="s">
        <v>161</v>
      </c>
    </row>
    <row r="10" spans="1:2" x14ac:dyDescent="0.25">
      <c r="A10" s="3" t="s">
        <v>162</v>
      </c>
      <c r="B10" s="3" t="s">
        <v>163</v>
      </c>
    </row>
    <row r="11" spans="1:2" x14ac:dyDescent="0.25">
      <c r="A11" s="3" t="s">
        <v>164</v>
      </c>
      <c r="B11" s="3" t="s">
        <v>165</v>
      </c>
    </row>
    <row r="12" spans="1:2" x14ac:dyDescent="0.25">
      <c r="A12" s="3" t="s">
        <v>166</v>
      </c>
      <c r="B12" s="3" t="s">
        <v>167</v>
      </c>
    </row>
    <row r="13" spans="1:2" x14ac:dyDescent="0.25">
      <c r="A13" s="3" t="s">
        <v>168</v>
      </c>
      <c r="B13" s="3" t="s">
        <v>169</v>
      </c>
    </row>
    <row r="14" spans="1:2" x14ac:dyDescent="0.25">
      <c r="A14" s="3" t="s">
        <v>129</v>
      </c>
      <c r="B14" s="3" t="s">
        <v>170</v>
      </c>
    </row>
    <row r="15" spans="1:2" x14ac:dyDescent="0.25">
      <c r="A15" s="3" t="s">
        <v>48</v>
      </c>
      <c r="B15" s="3" t="s">
        <v>171</v>
      </c>
    </row>
    <row r="16" spans="1:2" x14ac:dyDescent="0.25">
      <c r="A16" s="3" t="s">
        <v>89</v>
      </c>
      <c r="B16" s="3" t="s">
        <v>172</v>
      </c>
    </row>
    <row r="17" spans="1:2" x14ac:dyDescent="0.25">
      <c r="A17" s="3" t="s">
        <v>4</v>
      </c>
      <c r="B17" s="3" t="s">
        <v>173</v>
      </c>
    </row>
    <row r="18" spans="1:2" x14ac:dyDescent="0.25">
      <c r="A18" s="69" t="s">
        <v>1145</v>
      </c>
      <c r="B18" s="3" t="s">
        <v>1146</v>
      </c>
    </row>
    <row r="19" spans="1:2" x14ac:dyDescent="0.25">
      <c r="A19" s="3" t="s">
        <v>5</v>
      </c>
      <c r="B19" s="3" t="s">
        <v>174</v>
      </c>
    </row>
    <row r="20" spans="1:2" x14ac:dyDescent="0.25">
      <c r="A20" s="3" t="s">
        <v>6</v>
      </c>
      <c r="B20" s="3" t="s">
        <v>175</v>
      </c>
    </row>
    <row r="21" spans="1:2" x14ac:dyDescent="0.25">
      <c r="A21" s="3" t="s">
        <v>176</v>
      </c>
      <c r="B21" s="3" t="s">
        <v>177</v>
      </c>
    </row>
    <row r="22" spans="1:2" x14ac:dyDescent="0.25">
      <c r="A22" s="3" t="s">
        <v>15</v>
      </c>
      <c r="B22" s="3" t="s">
        <v>178</v>
      </c>
    </row>
    <row r="23" spans="1:2" x14ac:dyDescent="0.25">
      <c r="A23" s="3" t="s">
        <v>16</v>
      </c>
      <c r="B23" s="3" t="s">
        <v>179</v>
      </c>
    </row>
    <row r="24" spans="1:2" x14ac:dyDescent="0.25">
      <c r="A24" s="3" t="s">
        <v>17</v>
      </c>
      <c r="B24" s="3" t="s">
        <v>180</v>
      </c>
    </row>
    <row r="25" spans="1:2" x14ac:dyDescent="0.25">
      <c r="A25" s="3" t="s">
        <v>149</v>
      </c>
      <c r="B25" s="3" t="s">
        <v>181</v>
      </c>
    </row>
    <row r="26" spans="1:2" x14ac:dyDescent="0.25">
      <c r="A26" s="3" t="s">
        <v>182</v>
      </c>
      <c r="B26" s="3" t="s">
        <v>183</v>
      </c>
    </row>
    <row r="27" spans="1:2" x14ac:dyDescent="0.25">
      <c r="A27" s="3" t="s">
        <v>146</v>
      </c>
      <c r="B27" s="3" t="s">
        <v>184</v>
      </c>
    </row>
    <row r="28" spans="1:2" x14ac:dyDescent="0.25">
      <c r="A28" s="78" t="s">
        <v>1173</v>
      </c>
      <c r="B28" s="3" t="s">
        <v>1174</v>
      </c>
    </row>
    <row r="29" spans="1:2" x14ac:dyDescent="0.25">
      <c r="A29" s="3" t="s">
        <v>98</v>
      </c>
      <c r="B29" s="3" t="s">
        <v>185</v>
      </c>
    </row>
    <row r="30" spans="1:2" x14ac:dyDescent="0.25">
      <c r="A30" s="66" t="s">
        <v>1132</v>
      </c>
      <c r="B30" s="3" t="s">
        <v>1133</v>
      </c>
    </row>
    <row r="31" spans="1:2" x14ac:dyDescent="0.25">
      <c r="A31" s="66" t="s">
        <v>1177</v>
      </c>
      <c r="B31" s="3" t="s">
        <v>1178</v>
      </c>
    </row>
    <row r="32" spans="1:2" x14ac:dyDescent="0.25">
      <c r="A32" s="66" t="s">
        <v>1179</v>
      </c>
      <c r="B32" s="3" t="s">
        <v>1180</v>
      </c>
    </row>
    <row r="33" spans="1:2" x14ac:dyDescent="0.25">
      <c r="A33" s="3" t="s">
        <v>18</v>
      </c>
      <c r="B33" s="3" t="s">
        <v>186</v>
      </c>
    </row>
    <row r="34" spans="1:2" x14ac:dyDescent="0.25">
      <c r="A34" s="3" t="s">
        <v>19</v>
      </c>
      <c r="B34" s="3" t="s">
        <v>187</v>
      </c>
    </row>
    <row r="35" spans="1:2" x14ac:dyDescent="0.25">
      <c r="A35" s="3" t="s">
        <v>20</v>
      </c>
      <c r="B35" s="3" t="s">
        <v>188</v>
      </c>
    </row>
    <row r="36" spans="1:2" x14ac:dyDescent="0.25">
      <c r="A36" s="54" t="s">
        <v>994</v>
      </c>
      <c r="B36" s="3" t="s">
        <v>1052</v>
      </c>
    </row>
    <row r="37" spans="1:2" x14ac:dyDescent="0.25">
      <c r="A37" s="3" t="s">
        <v>54</v>
      </c>
      <c r="B37" s="3" t="s">
        <v>189</v>
      </c>
    </row>
    <row r="38" spans="1:2" x14ac:dyDescent="0.25">
      <c r="A38" s="3" t="s">
        <v>79</v>
      </c>
      <c r="B38" s="3" t="s">
        <v>190</v>
      </c>
    </row>
    <row r="39" spans="1:2" x14ac:dyDescent="0.25">
      <c r="A39" s="3" t="s">
        <v>90</v>
      </c>
      <c r="B39" s="3" t="s">
        <v>191</v>
      </c>
    </row>
    <row r="40" spans="1:2" x14ac:dyDescent="0.25">
      <c r="A40" s="3" t="s">
        <v>192</v>
      </c>
      <c r="B40" s="3" t="s">
        <v>193</v>
      </c>
    </row>
    <row r="41" spans="1:2" x14ac:dyDescent="0.25">
      <c r="A41" s="3" t="s">
        <v>99</v>
      </c>
      <c r="B41" s="3" t="s">
        <v>194</v>
      </c>
    </row>
    <row r="42" spans="1:2" x14ac:dyDescent="0.25">
      <c r="A42" s="3" t="s">
        <v>195</v>
      </c>
      <c r="B42" s="3" t="s">
        <v>196</v>
      </c>
    </row>
    <row r="43" spans="1:2" x14ac:dyDescent="0.25">
      <c r="A43" s="3" t="s">
        <v>22</v>
      </c>
      <c r="B43" s="3" t="s">
        <v>197</v>
      </c>
    </row>
    <row r="44" spans="1:2" x14ac:dyDescent="0.25">
      <c r="A44" s="3" t="s">
        <v>23</v>
      </c>
      <c r="B44" s="3" t="s">
        <v>198</v>
      </c>
    </row>
    <row r="45" spans="1:2" x14ac:dyDescent="0.25">
      <c r="A45" s="3" t="s">
        <v>199</v>
      </c>
      <c r="B45" s="3" t="s">
        <v>200</v>
      </c>
    </row>
    <row r="46" spans="1:2" x14ac:dyDescent="0.25">
      <c r="A46" s="3" t="s">
        <v>201</v>
      </c>
      <c r="B46" s="3" t="s">
        <v>202</v>
      </c>
    </row>
    <row r="47" spans="1:2" x14ac:dyDescent="0.25">
      <c r="A47" s="3" t="s">
        <v>39</v>
      </c>
      <c r="B47" s="3" t="s">
        <v>203</v>
      </c>
    </row>
    <row r="48" spans="1:2" x14ac:dyDescent="0.25">
      <c r="A48" s="3" t="s">
        <v>40</v>
      </c>
      <c r="B48" s="3" t="s">
        <v>204</v>
      </c>
    </row>
    <row r="49" spans="1:2" x14ac:dyDescent="0.25">
      <c r="A49" s="3" t="s">
        <v>41</v>
      </c>
      <c r="B49" s="3" t="s">
        <v>205</v>
      </c>
    </row>
    <row r="50" spans="1:2" x14ac:dyDescent="0.25">
      <c r="A50" s="3" t="s">
        <v>42</v>
      </c>
      <c r="B50" s="3" t="s">
        <v>206</v>
      </c>
    </row>
    <row r="51" spans="1:2" x14ac:dyDescent="0.25">
      <c r="A51" s="3" t="s">
        <v>38</v>
      </c>
      <c r="B51" s="3" t="s">
        <v>207</v>
      </c>
    </row>
    <row r="52" spans="1:2" x14ac:dyDescent="0.25">
      <c r="A52" s="3" t="s">
        <v>27</v>
      </c>
      <c r="B52" s="3" t="s">
        <v>208</v>
      </c>
    </row>
    <row r="53" spans="1:2" x14ac:dyDescent="0.25">
      <c r="A53" s="3" t="s">
        <v>209</v>
      </c>
      <c r="B53" s="3" t="s">
        <v>210</v>
      </c>
    </row>
    <row r="54" spans="1:2" x14ac:dyDescent="0.25">
      <c r="A54" s="3" t="s">
        <v>211</v>
      </c>
      <c r="B54" s="3" t="s">
        <v>212</v>
      </c>
    </row>
    <row r="55" spans="1:2" x14ac:dyDescent="0.25">
      <c r="A55" s="3" t="s">
        <v>213</v>
      </c>
      <c r="B55" s="3" t="s">
        <v>214</v>
      </c>
    </row>
    <row r="56" spans="1:2" x14ac:dyDescent="0.25">
      <c r="A56" s="3" t="s">
        <v>215</v>
      </c>
      <c r="B56" s="3" t="s">
        <v>216</v>
      </c>
    </row>
    <row r="57" spans="1:2" x14ac:dyDescent="0.25">
      <c r="A57" s="41" t="s">
        <v>1019</v>
      </c>
      <c r="B57" s="3" t="s">
        <v>1020</v>
      </c>
    </row>
    <row r="58" spans="1:2" x14ac:dyDescent="0.25">
      <c r="A58" s="3" t="s">
        <v>130</v>
      </c>
      <c r="B58" s="3" t="s">
        <v>217</v>
      </c>
    </row>
    <row r="59" spans="1:2" x14ac:dyDescent="0.25">
      <c r="A59" s="3" t="s">
        <v>137</v>
      </c>
      <c r="B59" s="3" t="s">
        <v>218</v>
      </c>
    </row>
    <row r="60" spans="1:2" x14ac:dyDescent="0.25">
      <c r="A60" s="3" t="s">
        <v>219</v>
      </c>
      <c r="B60" s="3" t="s">
        <v>220</v>
      </c>
    </row>
    <row r="61" spans="1:2" x14ac:dyDescent="0.25">
      <c r="A61" s="84" t="s">
        <v>1195</v>
      </c>
      <c r="B61" s="3" t="s">
        <v>1197</v>
      </c>
    </row>
    <row r="62" spans="1:2" x14ac:dyDescent="0.25">
      <c r="A62" s="54" t="s">
        <v>1057</v>
      </c>
      <c r="B62" s="3" t="s">
        <v>1058</v>
      </c>
    </row>
    <row r="63" spans="1:2" x14ac:dyDescent="0.25">
      <c r="A63" s="3" t="s">
        <v>138</v>
      </c>
      <c r="B63" s="3" t="s">
        <v>221</v>
      </c>
    </row>
    <row r="64" spans="1:2" x14ac:dyDescent="0.25">
      <c r="A64" s="3" t="s">
        <v>139</v>
      </c>
      <c r="B64" s="3" t="s">
        <v>222</v>
      </c>
    </row>
    <row r="65" spans="1:2" x14ac:dyDescent="0.25">
      <c r="A65" s="3" t="s">
        <v>112</v>
      </c>
      <c r="B65" s="3" t="s">
        <v>223</v>
      </c>
    </row>
    <row r="66" spans="1:2" x14ac:dyDescent="0.25">
      <c r="A66" s="3" t="s">
        <v>122</v>
      </c>
      <c r="B66" s="3" t="s">
        <v>224</v>
      </c>
    </row>
    <row r="67" spans="1:2" x14ac:dyDescent="0.25">
      <c r="A67" s="3" t="s">
        <v>225</v>
      </c>
      <c r="B67" s="3" t="s">
        <v>226</v>
      </c>
    </row>
    <row r="68" spans="1:2" x14ac:dyDescent="0.25">
      <c r="A68" s="62" t="s">
        <v>1125</v>
      </c>
      <c r="B68" s="3" t="s">
        <v>1126</v>
      </c>
    </row>
    <row r="69" spans="1:2" x14ac:dyDescent="0.25">
      <c r="A69" s="60" t="s">
        <v>1120</v>
      </c>
      <c r="B69" s="3" t="s">
        <v>1121</v>
      </c>
    </row>
    <row r="70" spans="1:2" x14ac:dyDescent="0.25">
      <c r="A70" s="69" t="s">
        <v>1140</v>
      </c>
      <c r="B70" s="3" t="s">
        <v>1141</v>
      </c>
    </row>
    <row r="71" spans="1:2" x14ac:dyDescent="0.25">
      <c r="A71" s="85" t="s">
        <v>1198</v>
      </c>
      <c r="B71" s="3" t="s">
        <v>1199</v>
      </c>
    </row>
    <row r="72" spans="1:2" x14ac:dyDescent="0.25">
      <c r="A72" s="3" t="s">
        <v>44</v>
      </c>
      <c r="B72" s="3" t="s">
        <v>227</v>
      </c>
    </row>
    <row r="73" spans="1:2" x14ac:dyDescent="0.25">
      <c r="A73" s="3" t="s">
        <v>228</v>
      </c>
      <c r="B73" s="3" t="s">
        <v>229</v>
      </c>
    </row>
    <row r="74" spans="1:2" x14ac:dyDescent="0.25">
      <c r="A74" s="3" t="s">
        <v>1175</v>
      </c>
      <c r="B74" s="3" t="s">
        <v>1176</v>
      </c>
    </row>
    <row r="75" spans="1:2" x14ac:dyDescent="0.25">
      <c r="A75" s="3" t="s">
        <v>45</v>
      </c>
      <c r="B75" s="3" t="s">
        <v>230</v>
      </c>
    </row>
    <row r="76" spans="1:2" x14ac:dyDescent="0.25">
      <c r="A76" s="3" t="s">
        <v>46</v>
      </c>
      <c r="B76" s="3" t="s">
        <v>231</v>
      </c>
    </row>
    <row r="77" spans="1:2" x14ac:dyDescent="0.25">
      <c r="A77" s="3" t="s">
        <v>59</v>
      </c>
      <c r="B77" s="3" t="s">
        <v>232</v>
      </c>
    </row>
    <row r="78" spans="1:2" x14ac:dyDescent="0.25">
      <c r="A78" s="3" t="s">
        <v>81</v>
      </c>
      <c r="B78" s="3" t="s">
        <v>233</v>
      </c>
    </row>
    <row r="79" spans="1:2" x14ac:dyDescent="0.25">
      <c r="A79" s="3" t="s">
        <v>82</v>
      </c>
      <c r="B79" s="3" t="s">
        <v>234</v>
      </c>
    </row>
    <row r="80" spans="1:2" x14ac:dyDescent="0.25">
      <c r="A80" s="3" t="s">
        <v>91</v>
      </c>
      <c r="B80" s="3" t="s">
        <v>235</v>
      </c>
    </row>
    <row r="81" spans="1:2" x14ac:dyDescent="0.25">
      <c r="A81" s="54" t="s">
        <v>1050</v>
      </c>
      <c r="B81" s="3" t="s">
        <v>1051</v>
      </c>
    </row>
    <row r="82" spans="1:2" x14ac:dyDescent="0.25">
      <c r="A82" s="3" t="s">
        <v>92</v>
      </c>
      <c r="B82" s="3" t="s">
        <v>236</v>
      </c>
    </row>
    <row r="83" spans="1:2" x14ac:dyDescent="0.25">
      <c r="A83" s="3" t="s">
        <v>28</v>
      </c>
      <c r="B83" s="3" t="s">
        <v>237</v>
      </c>
    </row>
    <row r="84" spans="1:2" x14ac:dyDescent="0.25">
      <c r="A84" s="3" t="s">
        <v>84</v>
      </c>
      <c r="B84" s="3" t="s">
        <v>238</v>
      </c>
    </row>
    <row r="85" spans="1:2" x14ac:dyDescent="0.25">
      <c r="A85" s="3" t="s">
        <v>100</v>
      </c>
      <c r="B85" s="3" t="s">
        <v>239</v>
      </c>
    </row>
    <row r="86" spans="1:2" x14ac:dyDescent="0.25">
      <c r="A86" s="3" t="s">
        <v>101</v>
      </c>
      <c r="B86" s="3" t="s">
        <v>240</v>
      </c>
    </row>
    <row r="87" spans="1:2" x14ac:dyDescent="0.25">
      <c r="A87" s="3" t="s">
        <v>93</v>
      </c>
      <c r="B87" s="3" t="s">
        <v>241</v>
      </c>
    </row>
    <row r="88" spans="1:2" x14ac:dyDescent="0.25">
      <c r="A88" s="3" t="s">
        <v>7</v>
      </c>
      <c r="B88" s="3" t="s">
        <v>242</v>
      </c>
    </row>
    <row r="89" spans="1:2" x14ac:dyDescent="0.25">
      <c r="A89" s="3" t="s">
        <v>60</v>
      </c>
      <c r="B89" s="3" t="s">
        <v>1137</v>
      </c>
    </row>
    <row r="90" spans="1:2" x14ac:dyDescent="0.25">
      <c r="A90" s="3" t="s">
        <v>106</v>
      </c>
      <c r="B90" s="3" t="s">
        <v>243</v>
      </c>
    </row>
    <row r="91" spans="1:2" x14ac:dyDescent="0.25">
      <c r="A91" s="57" t="s">
        <v>61</v>
      </c>
      <c r="B91" s="3" t="s">
        <v>1072</v>
      </c>
    </row>
    <row r="92" spans="1:2" x14ac:dyDescent="0.25">
      <c r="A92" s="54" t="s">
        <v>1053</v>
      </c>
      <c r="B92" s="3" t="s">
        <v>1054</v>
      </c>
    </row>
    <row r="93" spans="1:2" x14ac:dyDescent="0.25">
      <c r="A93" s="3" t="s">
        <v>29</v>
      </c>
      <c r="B93" s="3" t="s">
        <v>244</v>
      </c>
    </row>
    <row r="94" spans="1:2" x14ac:dyDescent="0.25">
      <c r="A94" s="3" t="s">
        <v>0</v>
      </c>
      <c r="B94" s="3" t="s">
        <v>245</v>
      </c>
    </row>
    <row r="95" spans="1:2" x14ac:dyDescent="0.25">
      <c r="A95" s="3" t="s">
        <v>1</v>
      </c>
      <c r="B95" s="3" t="s">
        <v>246</v>
      </c>
    </row>
    <row r="96" spans="1:2" x14ac:dyDescent="0.25">
      <c r="A96" s="3" t="s">
        <v>247</v>
      </c>
      <c r="B96" s="3" t="s">
        <v>248</v>
      </c>
    </row>
    <row r="97" spans="1:2" x14ac:dyDescent="0.25">
      <c r="A97" s="3" t="s">
        <v>2</v>
      </c>
      <c r="B97" s="3" t="s">
        <v>249</v>
      </c>
    </row>
    <row r="98" spans="1:2" x14ac:dyDescent="0.25">
      <c r="A98" s="3" t="s">
        <v>97</v>
      </c>
      <c r="B98" s="3" t="s">
        <v>250</v>
      </c>
    </row>
    <row r="99" spans="1:2" x14ac:dyDescent="0.25">
      <c r="A99" s="3" t="s">
        <v>30</v>
      </c>
      <c r="B99" s="3" t="s">
        <v>251</v>
      </c>
    </row>
    <row r="100" spans="1:2" x14ac:dyDescent="0.25">
      <c r="A100" s="3" t="s">
        <v>3</v>
      </c>
      <c r="B100" s="3" t="s">
        <v>252</v>
      </c>
    </row>
    <row r="101" spans="1:2" x14ac:dyDescent="0.25">
      <c r="A101" s="3" t="s">
        <v>102</v>
      </c>
      <c r="B101" s="3" t="s">
        <v>253</v>
      </c>
    </row>
    <row r="102" spans="1:2" x14ac:dyDescent="0.25">
      <c r="A102" s="3" t="s">
        <v>94</v>
      </c>
      <c r="B102" s="3" t="s">
        <v>254</v>
      </c>
    </row>
    <row r="103" spans="1:2" x14ac:dyDescent="0.25">
      <c r="A103" s="3" t="s">
        <v>31</v>
      </c>
      <c r="B103" s="3" t="s">
        <v>255</v>
      </c>
    </row>
    <row r="104" spans="1:2" x14ac:dyDescent="0.25">
      <c r="A104" s="3" t="s">
        <v>256</v>
      </c>
      <c r="B104" s="3" t="s">
        <v>257</v>
      </c>
    </row>
    <row r="105" spans="1:2" x14ac:dyDescent="0.25">
      <c r="A105" s="3" t="s">
        <v>103</v>
      </c>
      <c r="B105" s="3" t="s">
        <v>258</v>
      </c>
    </row>
    <row r="106" spans="1:2" x14ac:dyDescent="0.25">
      <c r="A106" s="3" t="s">
        <v>104</v>
      </c>
      <c r="B106" s="3" t="s">
        <v>259</v>
      </c>
    </row>
    <row r="107" spans="1:2" x14ac:dyDescent="0.25">
      <c r="A107" s="3" t="s">
        <v>127</v>
      </c>
      <c r="B107" s="3" t="s">
        <v>260</v>
      </c>
    </row>
    <row r="108" spans="1:2" x14ac:dyDescent="0.25">
      <c r="A108" s="3" t="s">
        <v>33</v>
      </c>
      <c r="B108" s="3" t="s">
        <v>261</v>
      </c>
    </row>
    <row r="109" spans="1:2" x14ac:dyDescent="0.25">
      <c r="A109" s="3" t="s">
        <v>34</v>
      </c>
      <c r="B109" s="3" t="s">
        <v>262</v>
      </c>
    </row>
    <row r="110" spans="1:2" x14ac:dyDescent="0.25">
      <c r="A110" s="3" t="s">
        <v>263</v>
      </c>
      <c r="B110" s="3" t="s">
        <v>264</v>
      </c>
    </row>
    <row r="111" spans="1:2" x14ac:dyDescent="0.25">
      <c r="A111" s="3" t="s">
        <v>265</v>
      </c>
      <c r="B111" s="3" t="s">
        <v>266</v>
      </c>
    </row>
    <row r="112" spans="1:2" x14ac:dyDescent="0.25">
      <c r="A112" s="3" t="s">
        <v>35</v>
      </c>
      <c r="B112" s="3" t="s">
        <v>267</v>
      </c>
    </row>
    <row r="113" spans="1:2" x14ac:dyDescent="0.25">
      <c r="A113" s="3" t="s">
        <v>268</v>
      </c>
      <c r="B113" s="3" t="s">
        <v>269</v>
      </c>
    </row>
    <row r="114" spans="1:2" x14ac:dyDescent="0.25">
      <c r="A114" s="3" t="s">
        <v>88</v>
      </c>
      <c r="B114" s="3" t="s">
        <v>270</v>
      </c>
    </row>
    <row r="115" spans="1:2" x14ac:dyDescent="0.25">
      <c r="A115" s="3" t="s">
        <v>128</v>
      </c>
      <c r="B115" s="3" t="s">
        <v>271</v>
      </c>
    </row>
    <row r="116" spans="1:2" x14ac:dyDescent="0.25">
      <c r="A116" s="3" t="s">
        <v>141</v>
      </c>
      <c r="B116" s="3" t="s">
        <v>272</v>
      </c>
    </row>
    <row r="117" spans="1:2" x14ac:dyDescent="0.25">
      <c r="A117" s="3" t="s">
        <v>142</v>
      </c>
      <c r="B117" s="3" t="s">
        <v>273</v>
      </c>
    </row>
    <row r="118" spans="1:2" x14ac:dyDescent="0.25">
      <c r="A118" s="3" t="s">
        <v>143</v>
      </c>
      <c r="B118" s="3" t="s">
        <v>274</v>
      </c>
    </row>
    <row r="119" spans="1:2" x14ac:dyDescent="0.25">
      <c r="A119" s="3" t="s">
        <v>147</v>
      </c>
      <c r="B119" s="3" t="s">
        <v>275</v>
      </c>
    </row>
    <row r="120" spans="1:2" x14ac:dyDescent="0.25">
      <c r="A120" s="3" t="s">
        <v>276</v>
      </c>
      <c r="B120" s="3" t="s">
        <v>277</v>
      </c>
    </row>
    <row r="121" spans="1:2" x14ac:dyDescent="0.25">
      <c r="A121" s="3" t="s">
        <v>8</v>
      </c>
      <c r="B121" s="3" t="s">
        <v>278</v>
      </c>
    </row>
    <row r="122" spans="1:2" x14ac:dyDescent="0.25">
      <c r="A122" s="3" t="s">
        <v>1068</v>
      </c>
      <c r="B122" s="3" t="s">
        <v>1069</v>
      </c>
    </row>
    <row r="123" spans="1:2" x14ac:dyDescent="0.25">
      <c r="A123" s="3" t="s">
        <v>69</v>
      </c>
      <c r="B123" s="3" t="s">
        <v>279</v>
      </c>
    </row>
    <row r="124" spans="1:2" x14ac:dyDescent="0.25">
      <c r="A124" s="3" t="s">
        <v>50</v>
      </c>
      <c r="B124" s="3" t="s">
        <v>280</v>
      </c>
    </row>
    <row r="125" spans="1:2" x14ac:dyDescent="0.25">
      <c r="A125" s="3" t="s">
        <v>9</v>
      </c>
      <c r="B125" s="3" t="s">
        <v>281</v>
      </c>
    </row>
    <row r="126" spans="1:2" x14ac:dyDescent="0.25">
      <c r="A126" s="3" t="s">
        <v>10</v>
      </c>
      <c r="B126" s="3" t="s">
        <v>282</v>
      </c>
    </row>
    <row r="127" spans="1:2" x14ac:dyDescent="0.25">
      <c r="A127" s="3" t="s">
        <v>11</v>
      </c>
      <c r="B127" s="3" t="s">
        <v>283</v>
      </c>
    </row>
    <row r="128" spans="1:2" x14ac:dyDescent="0.25">
      <c r="A128" s="3" t="s">
        <v>12</v>
      </c>
      <c r="B128" s="3" t="s">
        <v>284</v>
      </c>
    </row>
    <row r="129" spans="1:2" x14ac:dyDescent="0.25">
      <c r="A129" s="3" t="s">
        <v>285</v>
      </c>
      <c r="B129" s="3" t="s">
        <v>286</v>
      </c>
    </row>
    <row r="130" spans="1:2" x14ac:dyDescent="0.25">
      <c r="A130" s="3" t="s">
        <v>115</v>
      </c>
      <c r="B130" s="3" t="s">
        <v>287</v>
      </c>
    </row>
    <row r="131" spans="1:2" x14ac:dyDescent="0.25">
      <c r="A131" s="49" t="s">
        <v>1035</v>
      </c>
      <c r="B131" s="3" t="s">
        <v>1036</v>
      </c>
    </row>
    <row r="132" spans="1:2" x14ac:dyDescent="0.25">
      <c r="A132" s="49" t="s">
        <v>1037</v>
      </c>
      <c r="B132" s="3" t="s">
        <v>1038</v>
      </c>
    </row>
    <row r="133" spans="1:2" x14ac:dyDescent="0.25">
      <c r="A133" s="3" t="s">
        <v>73</v>
      </c>
      <c r="B133" s="3" t="s">
        <v>288</v>
      </c>
    </row>
    <row r="134" spans="1:2" x14ac:dyDescent="0.25">
      <c r="A134" s="3" t="s">
        <v>13</v>
      </c>
      <c r="B134" s="3" t="s">
        <v>289</v>
      </c>
    </row>
    <row r="135" spans="1:2" x14ac:dyDescent="0.25">
      <c r="A135" s="3" t="s">
        <v>123</v>
      </c>
      <c r="B135" s="3" t="s">
        <v>290</v>
      </c>
    </row>
    <row r="136" spans="1:2" x14ac:dyDescent="0.25">
      <c r="A136" s="3" t="s">
        <v>133</v>
      </c>
      <c r="B136" s="3" t="s">
        <v>291</v>
      </c>
    </row>
    <row r="137" spans="1:2" x14ac:dyDescent="0.25">
      <c r="A137" s="3" t="s">
        <v>144</v>
      </c>
      <c r="B137" s="3" t="s">
        <v>292</v>
      </c>
    </row>
    <row r="138" spans="1:2" x14ac:dyDescent="0.25">
      <c r="A138" s="3" t="s">
        <v>14</v>
      </c>
      <c r="B138" s="3" t="s">
        <v>293</v>
      </c>
    </row>
    <row r="139" spans="1:2" x14ac:dyDescent="0.25">
      <c r="A139" s="52" t="s">
        <v>1046</v>
      </c>
      <c r="B139" s="3" t="s">
        <v>1045</v>
      </c>
    </row>
    <row r="140" spans="1:2" x14ac:dyDescent="0.25">
      <c r="A140" s="3" t="s">
        <v>136</v>
      </c>
      <c r="B140" s="3" t="s">
        <v>294</v>
      </c>
    </row>
    <row r="141" spans="1:2" x14ac:dyDescent="0.25">
      <c r="A141" s="3" t="s">
        <v>295</v>
      </c>
      <c r="B141" s="3" t="s">
        <v>296</v>
      </c>
    </row>
    <row r="142" spans="1:2" x14ac:dyDescent="0.25">
      <c r="A142" s="3" t="s">
        <v>107</v>
      </c>
      <c r="B142" s="3" t="s">
        <v>297</v>
      </c>
    </row>
    <row r="143" spans="1:2" x14ac:dyDescent="0.25">
      <c r="A143" s="3" t="s">
        <v>116</v>
      </c>
      <c r="B143" s="3" t="s">
        <v>298</v>
      </c>
    </row>
    <row r="144" spans="1:2" x14ac:dyDescent="0.25">
      <c r="A144" s="3" t="s">
        <v>299</v>
      </c>
      <c r="B144" s="3" t="s">
        <v>300</v>
      </c>
    </row>
    <row r="145" spans="1:2" x14ac:dyDescent="0.25">
      <c r="A145" s="3" t="s">
        <v>108</v>
      </c>
      <c r="B145" s="3" t="s">
        <v>301</v>
      </c>
    </row>
    <row r="146" spans="1:2" x14ac:dyDescent="0.25">
      <c r="A146" s="3" t="s">
        <v>117</v>
      </c>
      <c r="B146" s="3" t="s">
        <v>302</v>
      </c>
    </row>
    <row r="147" spans="1:2" x14ac:dyDescent="0.25">
      <c r="A147" s="3" t="s">
        <v>303</v>
      </c>
      <c r="B147" s="3" t="s">
        <v>304</v>
      </c>
    </row>
    <row r="148" spans="1:2" x14ac:dyDescent="0.25">
      <c r="A148" s="3" t="s">
        <v>305</v>
      </c>
      <c r="B148" s="3" t="s">
        <v>306</v>
      </c>
    </row>
    <row r="149" spans="1:2" x14ac:dyDescent="0.25">
      <c r="A149" s="3" t="s">
        <v>118</v>
      </c>
      <c r="B149" s="3" t="s">
        <v>307</v>
      </c>
    </row>
    <row r="150" spans="1:2" x14ac:dyDescent="0.25">
      <c r="A150" s="3" t="s">
        <v>308</v>
      </c>
      <c r="B150" s="3" t="s">
        <v>309</v>
      </c>
    </row>
    <row r="151" spans="1:2" x14ac:dyDescent="0.25">
      <c r="A151" s="3" t="s">
        <v>109</v>
      </c>
      <c r="B151" s="3" t="s">
        <v>310</v>
      </c>
    </row>
    <row r="152" spans="1:2" x14ac:dyDescent="0.25">
      <c r="A152" s="3" t="s">
        <v>119</v>
      </c>
      <c r="B152" s="3" t="s">
        <v>311</v>
      </c>
    </row>
    <row r="153" spans="1:2" x14ac:dyDescent="0.25">
      <c r="A153" s="3" t="s">
        <v>52</v>
      </c>
      <c r="B153" s="3" t="s">
        <v>312</v>
      </c>
    </row>
    <row r="154" spans="1:2" x14ac:dyDescent="0.25">
      <c r="A154" s="3" t="s">
        <v>313</v>
      </c>
      <c r="B154" s="3" t="s">
        <v>314</v>
      </c>
    </row>
    <row r="155" spans="1:2" x14ac:dyDescent="0.25">
      <c r="A155" s="3" t="s">
        <v>49</v>
      </c>
      <c r="B155" s="3" t="s">
        <v>315</v>
      </c>
    </row>
    <row r="156" spans="1:2" x14ac:dyDescent="0.25">
      <c r="A156" s="3" t="s">
        <v>316</v>
      </c>
      <c r="B156" s="3" t="s">
        <v>317</v>
      </c>
    </row>
    <row r="157" spans="1:2" x14ac:dyDescent="0.25">
      <c r="A157" s="3" t="s">
        <v>318</v>
      </c>
      <c r="B157" s="3" t="s">
        <v>319</v>
      </c>
    </row>
    <row r="158" spans="1:2" x14ac:dyDescent="0.25">
      <c r="A158" s="3" t="s">
        <v>320</v>
      </c>
      <c r="B158" s="3" t="s">
        <v>321</v>
      </c>
    </row>
    <row r="159" spans="1:2" x14ac:dyDescent="0.25">
      <c r="A159" s="54" t="s">
        <v>1055</v>
      </c>
      <c r="B159" s="3" t="s">
        <v>1056</v>
      </c>
    </row>
    <row r="160" spans="1:2" x14ac:dyDescent="0.25">
      <c r="A160" s="3" t="s">
        <v>322</v>
      </c>
      <c r="B160" s="3" t="s">
        <v>323</v>
      </c>
    </row>
    <row r="161" spans="1:2" x14ac:dyDescent="0.25">
      <c r="A161" s="3" t="s">
        <v>131</v>
      </c>
      <c r="B161" s="3" t="s">
        <v>324</v>
      </c>
    </row>
    <row r="162" spans="1:2" x14ac:dyDescent="0.25">
      <c r="A162" s="3" t="s">
        <v>325</v>
      </c>
      <c r="B162" s="3" t="s">
        <v>326</v>
      </c>
    </row>
    <row r="163" spans="1:2" x14ac:dyDescent="0.25">
      <c r="A163" s="3" t="s">
        <v>55</v>
      </c>
      <c r="B163" s="3" t="s">
        <v>327</v>
      </c>
    </row>
    <row r="164" spans="1:2" x14ac:dyDescent="0.25">
      <c r="A164" s="3" t="s">
        <v>26</v>
      </c>
      <c r="B164" s="3" t="s">
        <v>328</v>
      </c>
    </row>
    <row r="165" spans="1:2" x14ac:dyDescent="0.25">
      <c r="A165" s="81" t="s">
        <v>1190</v>
      </c>
      <c r="B165" s="3" t="s">
        <v>1191</v>
      </c>
    </row>
    <row r="166" spans="1:2" x14ac:dyDescent="0.25">
      <c r="A166" s="3" t="s">
        <v>145</v>
      </c>
      <c r="B166" s="3" t="s">
        <v>329</v>
      </c>
    </row>
    <row r="167" spans="1:2" x14ac:dyDescent="0.25">
      <c r="A167" s="3" t="s">
        <v>113</v>
      </c>
      <c r="B167" s="3" t="s">
        <v>330</v>
      </c>
    </row>
    <row r="168" spans="1:2" x14ac:dyDescent="0.25">
      <c r="A168" s="3" t="s">
        <v>331</v>
      </c>
      <c r="B168" s="3" t="s">
        <v>332</v>
      </c>
    </row>
    <row r="169" spans="1:2" x14ac:dyDescent="0.25">
      <c r="A169" s="3" t="s">
        <v>333</v>
      </c>
      <c r="B169" s="3" t="s">
        <v>334</v>
      </c>
    </row>
    <row r="170" spans="1:2" x14ac:dyDescent="0.25">
      <c r="A170" s="3" t="s">
        <v>335</v>
      </c>
      <c r="B170" s="3" t="s">
        <v>336</v>
      </c>
    </row>
    <row r="171" spans="1:2" x14ac:dyDescent="0.25">
      <c r="A171" s="3" t="s">
        <v>132</v>
      </c>
      <c r="B171" s="3" t="s">
        <v>337</v>
      </c>
    </row>
    <row r="172" spans="1:2" x14ac:dyDescent="0.25">
      <c r="A172" s="3" t="s">
        <v>338</v>
      </c>
      <c r="B172" s="3" t="s">
        <v>339</v>
      </c>
    </row>
    <row r="173" spans="1:2" x14ac:dyDescent="0.25">
      <c r="A173" s="3" t="s">
        <v>110</v>
      </c>
      <c r="B173" s="3" t="s">
        <v>340</v>
      </c>
    </row>
    <row r="174" spans="1:2" x14ac:dyDescent="0.25">
      <c r="A174" s="3" t="s">
        <v>120</v>
      </c>
      <c r="B174" s="3" t="s">
        <v>341</v>
      </c>
    </row>
    <row r="175" spans="1:2" x14ac:dyDescent="0.25">
      <c r="A175" s="3" t="s">
        <v>342</v>
      </c>
      <c r="B175" s="3" t="s">
        <v>343</v>
      </c>
    </row>
    <row r="176" spans="1:2" x14ac:dyDescent="0.25">
      <c r="A176" s="3" t="s">
        <v>56</v>
      </c>
      <c r="B176" s="3" t="s">
        <v>344</v>
      </c>
    </row>
    <row r="177" spans="1:2" x14ac:dyDescent="0.25">
      <c r="A177" s="3" t="s">
        <v>1170</v>
      </c>
      <c r="B177" s="3" t="s">
        <v>1171</v>
      </c>
    </row>
    <row r="178" spans="1:2" x14ac:dyDescent="0.25">
      <c r="A178" s="3" t="s">
        <v>345</v>
      </c>
      <c r="B178" s="3" t="s">
        <v>346</v>
      </c>
    </row>
    <row r="179" spans="1:2" x14ac:dyDescent="0.25">
      <c r="A179" s="3" t="s">
        <v>347</v>
      </c>
      <c r="B179" s="3" t="s">
        <v>348</v>
      </c>
    </row>
    <row r="180" spans="1:2" x14ac:dyDescent="0.25">
      <c r="A180" s="3" t="s">
        <v>124</v>
      </c>
      <c r="B180" s="3" t="s">
        <v>349</v>
      </c>
    </row>
    <row r="181" spans="1:2" x14ac:dyDescent="0.25">
      <c r="A181" s="3" t="s">
        <v>350</v>
      </c>
      <c r="B181" s="3" t="s">
        <v>351</v>
      </c>
    </row>
    <row r="182" spans="1:2" x14ac:dyDescent="0.25">
      <c r="A182" s="3" t="s">
        <v>125</v>
      </c>
      <c r="B182" s="3" t="s">
        <v>352</v>
      </c>
    </row>
    <row r="183" spans="1:2" x14ac:dyDescent="0.25">
      <c r="A183" s="3" t="s">
        <v>353</v>
      </c>
      <c r="B183" s="3" t="s">
        <v>354</v>
      </c>
    </row>
    <row r="184" spans="1:2" x14ac:dyDescent="0.25">
      <c r="A184" s="3" t="s">
        <v>126</v>
      </c>
      <c r="B184" s="3" t="s">
        <v>355</v>
      </c>
    </row>
    <row r="185" spans="1:2" x14ac:dyDescent="0.25">
      <c r="A185" s="3" t="s">
        <v>111</v>
      </c>
      <c r="B185" s="3" t="s">
        <v>356</v>
      </c>
    </row>
    <row r="186" spans="1:2" x14ac:dyDescent="0.25">
      <c r="A186" s="3" t="s">
        <v>121</v>
      </c>
      <c r="B186" s="3" t="s">
        <v>357</v>
      </c>
    </row>
    <row r="187" spans="1:2" x14ac:dyDescent="0.25">
      <c r="A187" s="74" t="s">
        <v>1162</v>
      </c>
      <c r="B187" s="3" t="s">
        <v>1161</v>
      </c>
    </row>
    <row r="188" spans="1:2" x14ac:dyDescent="0.25">
      <c r="A188" s="3"/>
      <c r="B188" s="3"/>
    </row>
    <row r="189" spans="1:2" x14ac:dyDescent="0.25">
      <c r="A189" s="3" t="s">
        <v>1074</v>
      </c>
      <c r="B189" s="3" t="s">
        <v>1075</v>
      </c>
    </row>
    <row r="190" spans="1:2" x14ac:dyDescent="0.25">
      <c r="A190" s="3" t="s">
        <v>1165</v>
      </c>
      <c r="B190" s="3" t="s">
        <v>1166</v>
      </c>
    </row>
    <row r="191" spans="1:2" x14ac:dyDescent="0.25">
      <c r="A191" s="3" t="s">
        <v>1076</v>
      </c>
      <c r="B191" s="3" t="s">
        <v>1077</v>
      </c>
    </row>
    <row r="192" spans="1:2" x14ac:dyDescent="0.25">
      <c r="A192" s="3" t="s">
        <v>1150</v>
      </c>
      <c r="B192" s="3" t="s">
        <v>1151</v>
      </c>
    </row>
    <row r="193" spans="1:2" x14ac:dyDescent="0.25">
      <c r="A193" s="3" t="s">
        <v>1078</v>
      </c>
      <c r="B193" s="3" t="s">
        <v>1079</v>
      </c>
    </row>
    <row r="194" spans="1:2" x14ac:dyDescent="0.25">
      <c r="A194" s="3" t="s">
        <v>1158</v>
      </c>
      <c r="B194" s="3" t="s">
        <v>1159</v>
      </c>
    </row>
    <row r="195" spans="1:2" x14ac:dyDescent="0.25">
      <c r="A195" s="3" t="s">
        <v>1080</v>
      </c>
      <c r="B195" s="3" t="s">
        <v>1081</v>
      </c>
    </row>
    <row r="196" spans="1:2" x14ac:dyDescent="0.25">
      <c r="A196" s="3" t="s">
        <v>1082</v>
      </c>
      <c r="B196" s="3" t="s">
        <v>1083</v>
      </c>
    </row>
    <row r="197" spans="1:2" x14ac:dyDescent="0.25">
      <c r="A197" s="3" t="s">
        <v>1084</v>
      </c>
      <c r="B197" s="3" t="s">
        <v>1085</v>
      </c>
    </row>
    <row r="198" spans="1:2" x14ac:dyDescent="0.25">
      <c r="A198" s="3" t="s">
        <v>1086</v>
      </c>
      <c r="B198" s="3" t="s">
        <v>1087</v>
      </c>
    </row>
    <row r="199" spans="1:2" x14ac:dyDescent="0.25">
      <c r="A199" s="3" t="s">
        <v>1088</v>
      </c>
      <c r="B199" s="3" t="s">
        <v>1089</v>
      </c>
    </row>
    <row r="200" spans="1:2" x14ac:dyDescent="0.25">
      <c r="A200" s="3" t="s">
        <v>1090</v>
      </c>
      <c r="B200" s="3" t="s">
        <v>1091</v>
      </c>
    </row>
    <row r="201" spans="1:2" x14ac:dyDescent="0.25">
      <c r="A201" s="3" t="s">
        <v>1092</v>
      </c>
      <c r="B201" s="3" t="s">
        <v>1093</v>
      </c>
    </row>
    <row r="202" spans="1:2" x14ac:dyDescent="0.25">
      <c r="A202" s="3" t="s">
        <v>1094</v>
      </c>
      <c r="B202" s="3" t="s">
        <v>1095</v>
      </c>
    </row>
    <row r="203" spans="1:2" x14ac:dyDescent="0.25">
      <c r="A203" s="3"/>
      <c r="B203" s="3"/>
    </row>
    <row r="204" spans="1:2" x14ac:dyDescent="0.25">
      <c r="A204" s="3" t="s">
        <v>358</v>
      </c>
      <c r="B204" s="3" t="s">
        <v>359</v>
      </c>
    </row>
    <row r="205" spans="1:2" x14ac:dyDescent="0.25">
      <c r="A205" s="3" t="s">
        <v>360</v>
      </c>
      <c r="B205" s="3" t="s">
        <v>361</v>
      </c>
    </row>
  </sheetData>
  <conditionalFormatting sqref="A1:B90 A92:B205">
    <cfRule type="expression" dxfId="34" priority="2">
      <formula>MOD(ROW(),2)=1</formula>
    </cfRule>
  </conditionalFormatting>
  <conditionalFormatting sqref="A91:B91">
    <cfRule type="expression" dxfId="33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455A-8319-490E-99E7-2AFF859040F9}">
  <dimension ref="A1:C213"/>
  <sheetViews>
    <sheetView workbookViewId="0"/>
  </sheetViews>
  <sheetFormatPr defaultRowHeight="15" x14ac:dyDescent="0.25"/>
  <cols>
    <col min="1" max="1" width="12" style="5" bestFit="1" customWidth="1"/>
    <col min="2" max="2" width="14.125" style="5" bestFit="1" customWidth="1"/>
    <col min="3" max="3" width="57.5" style="5" bestFit="1" customWidth="1"/>
    <col min="4" max="16384" width="9" style="5"/>
  </cols>
  <sheetData>
    <row r="1" spans="1:3" x14ac:dyDescent="0.25">
      <c r="A1" s="4" t="s">
        <v>963</v>
      </c>
      <c r="B1" s="4" t="s">
        <v>25</v>
      </c>
      <c r="C1" s="4" t="s">
        <v>36</v>
      </c>
    </row>
    <row r="2" spans="1:3" x14ac:dyDescent="0.25">
      <c r="A2" s="3" t="s">
        <v>24</v>
      </c>
      <c r="B2" s="6" t="s">
        <v>659</v>
      </c>
      <c r="C2" s="6" t="s">
        <v>660</v>
      </c>
    </row>
    <row r="3" spans="1:3" x14ac:dyDescent="0.25">
      <c r="A3" s="3" t="s">
        <v>47</v>
      </c>
      <c r="B3" s="6" t="s">
        <v>667</v>
      </c>
      <c r="C3" s="6" t="s">
        <v>668</v>
      </c>
    </row>
    <row r="4" spans="1:3" x14ac:dyDescent="0.25">
      <c r="A4" s="6" t="s">
        <v>153</v>
      </c>
      <c r="B4" s="6" t="s">
        <v>362</v>
      </c>
      <c r="C4" s="6" t="s">
        <v>363</v>
      </c>
    </row>
    <row r="5" spans="1:3" x14ac:dyDescent="0.25">
      <c r="A5" s="6" t="s">
        <v>155</v>
      </c>
      <c r="B5" s="6" t="s">
        <v>364</v>
      </c>
      <c r="C5" s="6" t="s">
        <v>365</v>
      </c>
    </row>
    <row r="6" spans="1:3" x14ac:dyDescent="0.25">
      <c r="A6" s="43" t="s">
        <v>155</v>
      </c>
      <c r="B6" s="6" t="s">
        <v>366</v>
      </c>
      <c r="C6" s="6" t="s">
        <v>365</v>
      </c>
    </row>
    <row r="7" spans="1:3" x14ac:dyDescent="0.25">
      <c r="A7" s="6" t="s">
        <v>155</v>
      </c>
      <c r="B7" s="6" t="s">
        <v>367</v>
      </c>
      <c r="C7" s="6" t="s">
        <v>368</v>
      </c>
    </row>
    <row r="8" spans="1:3" x14ac:dyDescent="0.25">
      <c r="A8" s="6" t="s">
        <v>105</v>
      </c>
      <c r="B8" s="6" t="s">
        <v>657</v>
      </c>
      <c r="C8" s="6" t="s">
        <v>658</v>
      </c>
    </row>
    <row r="9" spans="1:3" x14ac:dyDescent="0.25">
      <c r="A9" s="6" t="s">
        <v>114</v>
      </c>
      <c r="B9" s="6" t="s">
        <v>369</v>
      </c>
      <c r="C9" s="6" t="s">
        <v>370</v>
      </c>
    </row>
    <row r="10" spans="1:3" x14ac:dyDescent="0.25">
      <c r="A10" s="6" t="s">
        <v>150</v>
      </c>
      <c r="B10" s="6" t="s">
        <v>371</v>
      </c>
      <c r="C10" s="6" t="s">
        <v>372</v>
      </c>
    </row>
    <row r="11" spans="1:3" x14ac:dyDescent="0.25">
      <c r="A11" s="6" t="s">
        <v>162</v>
      </c>
      <c r="B11" s="6" t="s">
        <v>373</v>
      </c>
      <c r="C11" s="6" t="s">
        <v>374</v>
      </c>
    </row>
    <row r="12" spans="1:3" x14ac:dyDescent="0.25">
      <c r="A12" s="6" t="s">
        <v>168</v>
      </c>
      <c r="B12" s="6" t="s">
        <v>659</v>
      </c>
      <c r="C12" s="6" t="s">
        <v>660</v>
      </c>
    </row>
    <row r="13" spans="1:3" x14ac:dyDescent="0.25">
      <c r="A13" s="6" t="s">
        <v>129</v>
      </c>
      <c r="B13" s="6" t="s">
        <v>375</v>
      </c>
      <c r="C13" s="6" t="s">
        <v>376</v>
      </c>
    </row>
    <row r="14" spans="1:3" x14ac:dyDescent="0.25">
      <c r="A14" s="6" t="s">
        <v>48</v>
      </c>
      <c r="B14" s="6" t="s">
        <v>377</v>
      </c>
      <c r="C14" s="6" t="s">
        <v>378</v>
      </c>
    </row>
    <row r="15" spans="1:3" x14ac:dyDescent="0.25">
      <c r="A15" s="6" t="s">
        <v>4</v>
      </c>
      <c r="B15" s="6" t="s">
        <v>379</v>
      </c>
      <c r="C15" s="6" t="s">
        <v>380</v>
      </c>
    </row>
    <row r="16" spans="1:3" x14ac:dyDescent="0.25">
      <c r="A16" s="70" t="s">
        <v>1145</v>
      </c>
      <c r="B16" s="70" t="s">
        <v>1147</v>
      </c>
      <c r="C16" s="70" t="s">
        <v>1148</v>
      </c>
    </row>
    <row r="17" spans="1:3" x14ac:dyDescent="0.25">
      <c r="A17" s="6" t="s">
        <v>5</v>
      </c>
      <c r="B17" s="6" t="s">
        <v>381</v>
      </c>
      <c r="C17" s="6" t="s">
        <v>382</v>
      </c>
    </row>
    <row r="18" spans="1:3" x14ac:dyDescent="0.25">
      <c r="A18" s="6" t="s">
        <v>6</v>
      </c>
      <c r="B18" s="6" t="s">
        <v>383</v>
      </c>
      <c r="C18" s="6" t="s">
        <v>384</v>
      </c>
    </row>
    <row r="19" spans="1:3" x14ac:dyDescent="0.25">
      <c r="A19" s="6" t="s">
        <v>15</v>
      </c>
      <c r="B19" s="6" t="s">
        <v>385</v>
      </c>
      <c r="C19" s="6" t="s">
        <v>386</v>
      </c>
    </row>
    <row r="20" spans="1:3" x14ac:dyDescent="0.25">
      <c r="A20" s="6" t="s">
        <v>16</v>
      </c>
      <c r="B20" s="6" t="s">
        <v>387</v>
      </c>
      <c r="C20" s="6" t="s">
        <v>388</v>
      </c>
    </row>
    <row r="21" spans="1:3" x14ac:dyDescent="0.25">
      <c r="A21" s="6" t="s">
        <v>17</v>
      </c>
      <c r="B21" s="6" t="s">
        <v>389</v>
      </c>
      <c r="C21" s="6" t="s">
        <v>390</v>
      </c>
    </row>
    <row r="22" spans="1:3" x14ac:dyDescent="0.25">
      <c r="A22" s="6" t="s">
        <v>149</v>
      </c>
      <c r="B22" s="6" t="s">
        <v>391</v>
      </c>
      <c r="C22" s="6" t="s">
        <v>392</v>
      </c>
    </row>
    <row r="23" spans="1:3" x14ac:dyDescent="0.25">
      <c r="A23" s="6" t="s">
        <v>182</v>
      </c>
      <c r="B23" s="6" t="s">
        <v>393</v>
      </c>
      <c r="C23" s="6" t="s">
        <v>394</v>
      </c>
    </row>
    <row r="24" spans="1:3" x14ac:dyDescent="0.25">
      <c r="A24" s="6" t="s">
        <v>1173</v>
      </c>
      <c r="B24" s="6" t="s">
        <v>1187</v>
      </c>
      <c r="C24" s="79" t="s">
        <v>1188</v>
      </c>
    </row>
    <row r="25" spans="1:3" x14ac:dyDescent="0.25">
      <c r="A25" s="67" t="s">
        <v>1132</v>
      </c>
      <c r="B25" s="67" t="s">
        <v>1134</v>
      </c>
      <c r="C25" s="67" t="s">
        <v>1135</v>
      </c>
    </row>
    <row r="26" spans="1:3" x14ac:dyDescent="0.25">
      <c r="A26" s="66" t="s">
        <v>1177</v>
      </c>
      <c r="B26" s="67" t="s">
        <v>1181</v>
      </c>
      <c r="C26" s="79" t="s">
        <v>1182</v>
      </c>
    </row>
    <row r="27" spans="1:3" x14ac:dyDescent="0.25">
      <c r="A27" s="66" t="s">
        <v>1179</v>
      </c>
      <c r="B27" s="67" t="s">
        <v>1183</v>
      </c>
      <c r="C27" s="79" t="s">
        <v>1184</v>
      </c>
    </row>
    <row r="28" spans="1:3" x14ac:dyDescent="0.25">
      <c r="A28" s="6" t="s">
        <v>18</v>
      </c>
      <c r="B28" s="6" t="s">
        <v>395</v>
      </c>
      <c r="C28" s="6" t="s">
        <v>396</v>
      </c>
    </row>
    <row r="29" spans="1:3" x14ac:dyDescent="0.25">
      <c r="A29" s="58" t="s">
        <v>19</v>
      </c>
      <c r="B29" s="58" t="s">
        <v>1073</v>
      </c>
      <c r="C29" s="6" t="s">
        <v>715</v>
      </c>
    </row>
    <row r="30" spans="1:3" x14ac:dyDescent="0.25">
      <c r="A30" s="6" t="s">
        <v>57</v>
      </c>
      <c r="B30" s="6" t="s">
        <v>397</v>
      </c>
      <c r="C30" s="6" t="s">
        <v>398</v>
      </c>
    </row>
    <row r="31" spans="1:3" x14ac:dyDescent="0.25">
      <c r="A31" s="55" t="s">
        <v>994</v>
      </c>
      <c r="B31" s="55" t="s">
        <v>1062</v>
      </c>
      <c r="C31" s="55" t="s">
        <v>719</v>
      </c>
    </row>
    <row r="32" spans="1:3" x14ac:dyDescent="0.25">
      <c r="A32" s="6" t="s">
        <v>54</v>
      </c>
      <c r="B32" s="6" t="s">
        <v>399</v>
      </c>
      <c r="C32" s="6" t="s">
        <v>400</v>
      </c>
    </row>
    <row r="33" spans="1:3" x14ac:dyDescent="0.25">
      <c r="A33" s="6" t="s">
        <v>79</v>
      </c>
      <c r="B33" s="6" t="s">
        <v>401</v>
      </c>
      <c r="C33" s="6" t="s">
        <v>402</v>
      </c>
    </row>
    <row r="34" spans="1:3" x14ac:dyDescent="0.25">
      <c r="A34" s="6" t="s">
        <v>90</v>
      </c>
      <c r="B34" s="6" t="s">
        <v>403</v>
      </c>
      <c r="C34" s="6" t="s">
        <v>404</v>
      </c>
    </row>
    <row r="35" spans="1:3" x14ac:dyDescent="0.25">
      <c r="A35" s="6" t="s">
        <v>192</v>
      </c>
      <c r="B35" s="6" t="s">
        <v>405</v>
      </c>
      <c r="C35" s="6" t="s">
        <v>406</v>
      </c>
    </row>
    <row r="36" spans="1:3" x14ac:dyDescent="0.25">
      <c r="A36" s="6" t="s">
        <v>99</v>
      </c>
      <c r="B36" s="6" t="s">
        <v>407</v>
      </c>
      <c r="C36" s="6" t="s">
        <v>408</v>
      </c>
    </row>
    <row r="37" spans="1:3" x14ac:dyDescent="0.25">
      <c r="A37" s="6" t="s">
        <v>195</v>
      </c>
      <c r="B37" s="6" t="s">
        <v>409</v>
      </c>
      <c r="C37" s="6" t="s">
        <v>410</v>
      </c>
    </row>
    <row r="38" spans="1:3" x14ac:dyDescent="0.25">
      <c r="A38" s="6" t="s">
        <v>21</v>
      </c>
      <c r="B38" s="6" t="s">
        <v>411</v>
      </c>
      <c r="C38" s="6" t="s">
        <v>412</v>
      </c>
    </row>
    <row r="39" spans="1:3" x14ac:dyDescent="0.25">
      <c r="A39" s="6" t="s">
        <v>22</v>
      </c>
      <c r="B39" s="6" t="s">
        <v>413</v>
      </c>
      <c r="C39" s="6" t="s">
        <v>414</v>
      </c>
    </row>
    <row r="40" spans="1:3" x14ac:dyDescent="0.25">
      <c r="A40" s="6" t="s">
        <v>23</v>
      </c>
      <c r="B40" s="51" t="s">
        <v>1044</v>
      </c>
      <c r="C40" s="6" t="s">
        <v>731</v>
      </c>
    </row>
    <row r="41" spans="1:3" x14ac:dyDescent="0.25">
      <c r="A41" s="6" t="s">
        <v>201</v>
      </c>
      <c r="B41" s="6" t="s">
        <v>415</v>
      </c>
      <c r="C41" s="6" t="s">
        <v>416</v>
      </c>
    </row>
    <row r="42" spans="1:3" x14ac:dyDescent="0.25">
      <c r="A42" s="6" t="s">
        <v>39</v>
      </c>
      <c r="B42" s="6" t="s">
        <v>417</v>
      </c>
      <c r="C42" s="6" t="s">
        <v>418</v>
      </c>
    </row>
    <row r="43" spans="1:3" x14ac:dyDescent="0.25">
      <c r="A43" s="6" t="s">
        <v>40</v>
      </c>
      <c r="B43" s="6" t="s">
        <v>419</v>
      </c>
      <c r="C43" s="6" t="s">
        <v>420</v>
      </c>
    </row>
    <row r="44" spans="1:3" x14ac:dyDescent="0.25">
      <c r="A44" s="6" t="s">
        <v>41</v>
      </c>
      <c r="B44" s="6" t="s">
        <v>421</v>
      </c>
      <c r="C44" s="6" t="s">
        <v>422</v>
      </c>
    </row>
    <row r="45" spans="1:3" x14ac:dyDescent="0.25">
      <c r="A45" s="6" t="s">
        <v>42</v>
      </c>
      <c r="B45" s="6" t="s">
        <v>423</v>
      </c>
      <c r="C45" s="6" t="s">
        <v>424</v>
      </c>
    </row>
    <row r="46" spans="1:3" x14ac:dyDescent="0.25">
      <c r="A46" s="6" t="s">
        <v>969</v>
      </c>
      <c r="B46" s="6" t="s">
        <v>425</v>
      </c>
      <c r="C46" s="6" t="s">
        <v>426</v>
      </c>
    </row>
    <row r="47" spans="1:3" x14ac:dyDescent="0.25">
      <c r="A47" s="6" t="s">
        <v>38</v>
      </c>
      <c r="B47" s="6" t="s">
        <v>427</v>
      </c>
      <c r="C47" s="6" t="s">
        <v>428</v>
      </c>
    </row>
    <row r="48" spans="1:3" x14ac:dyDescent="0.25">
      <c r="A48" s="6" t="s">
        <v>27</v>
      </c>
      <c r="B48" s="6" t="s">
        <v>429</v>
      </c>
      <c r="C48" s="6" t="s">
        <v>430</v>
      </c>
    </row>
    <row r="49" spans="1:3" x14ac:dyDescent="0.25">
      <c r="A49" s="6" t="s">
        <v>209</v>
      </c>
      <c r="B49" s="6" t="s">
        <v>431</v>
      </c>
      <c r="C49" s="6" t="s">
        <v>432</v>
      </c>
    </row>
    <row r="50" spans="1:3" x14ac:dyDescent="0.25">
      <c r="A50" s="6" t="s">
        <v>970</v>
      </c>
      <c r="B50" s="6" t="s">
        <v>433</v>
      </c>
      <c r="C50" s="42" t="s">
        <v>1030</v>
      </c>
    </row>
    <row r="51" spans="1:3" x14ac:dyDescent="0.25">
      <c r="A51" s="6" t="s">
        <v>971</v>
      </c>
      <c r="B51" s="6" t="s">
        <v>435</v>
      </c>
      <c r="C51" s="42" t="s">
        <v>1031</v>
      </c>
    </row>
    <row r="52" spans="1:3" x14ac:dyDescent="0.25">
      <c r="A52" s="6" t="s">
        <v>211</v>
      </c>
      <c r="B52" s="6" t="s">
        <v>436</v>
      </c>
      <c r="C52" s="6" t="s">
        <v>437</v>
      </c>
    </row>
    <row r="53" spans="1:3" x14ac:dyDescent="0.25">
      <c r="A53" s="6" t="s">
        <v>213</v>
      </c>
      <c r="B53" s="6" t="s">
        <v>438</v>
      </c>
      <c r="C53" s="6" t="s">
        <v>439</v>
      </c>
    </row>
    <row r="54" spans="1:3" x14ac:dyDescent="0.25">
      <c r="A54" s="6" t="s">
        <v>972</v>
      </c>
      <c r="B54" s="6" t="s">
        <v>440</v>
      </c>
      <c r="C54" s="42" t="s">
        <v>1025</v>
      </c>
    </row>
    <row r="55" spans="1:3" x14ac:dyDescent="0.25">
      <c r="A55" s="6" t="s">
        <v>973</v>
      </c>
      <c r="B55" s="6" t="s">
        <v>441</v>
      </c>
      <c r="C55" s="42" t="s">
        <v>1026</v>
      </c>
    </row>
    <row r="56" spans="1:3" x14ac:dyDescent="0.25">
      <c r="A56" s="6" t="s">
        <v>974</v>
      </c>
      <c r="B56" s="6" t="s">
        <v>442</v>
      </c>
      <c r="C56" s="42" t="s">
        <v>1027</v>
      </c>
    </row>
    <row r="57" spans="1:3" x14ac:dyDescent="0.25">
      <c r="A57" s="6" t="s">
        <v>975</v>
      </c>
      <c r="B57" s="6" t="s">
        <v>443</v>
      </c>
      <c r="C57" s="42" t="s">
        <v>1028</v>
      </c>
    </row>
    <row r="58" spans="1:3" x14ac:dyDescent="0.25">
      <c r="A58" s="6" t="s">
        <v>976</v>
      </c>
      <c r="B58" s="6" t="s">
        <v>444</v>
      </c>
      <c r="C58" s="42" t="s">
        <v>1029</v>
      </c>
    </row>
    <row r="59" spans="1:3" x14ac:dyDescent="0.25">
      <c r="A59" s="42" t="s">
        <v>215</v>
      </c>
      <c r="B59" s="42" t="s">
        <v>1024</v>
      </c>
      <c r="C59" s="42" t="s">
        <v>751</v>
      </c>
    </row>
    <row r="60" spans="1:3" x14ac:dyDescent="0.25">
      <c r="A60" s="42" t="s">
        <v>1019</v>
      </c>
      <c r="B60" s="42" t="s">
        <v>1021</v>
      </c>
      <c r="C60" s="42" t="s">
        <v>1022</v>
      </c>
    </row>
    <row r="61" spans="1:3" x14ac:dyDescent="0.25">
      <c r="A61" s="6" t="s">
        <v>977</v>
      </c>
      <c r="B61" s="6" t="s">
        <v>445</v>
      </c>
      <c r="C61" s="6" t="s">
        <v>446</v>
      </c>
    </row>
    <row r="62" spans="1:3" x14ac:dyDescent="0.25">
      <c r="A62" s="6" t="s">
        <v>978</v>
      </c>
      <c r="B62" s="6" t="s">
        <v>447</v>
      </c>
      <c r="C62" s="6" t="s">
        <v>448</v>
      </c>
    </row>
    <row r="63" spans="1:3" x14ac:dyDescent="0.25">
      <c r="A63" s="6" t="s">
        <v>979</v>
      </c>
      <c r="B63" s="6" t="s">
        <v>449</v>
      </c>
      <c r="C63" s="6" t="s">
        <v>450</v>
      </c>
    </row>
    <row r="64" spans="1:3" x14ac:dyDescent="0.25">
      <c r="A64" s="6" t="s">
        <v>130</v>
      </c>
      <c r="B64" s="6" t="s">
        <v>451</v>
      </c>
      <c r="C64" s="6" t="s">
        <v>452</v>
      </c>
    </row>
    <row r="65" spans="1:3" x14ac:dyDescent="0.25">
      <c r="A65" s="6" t="s">
        <v>980</v>
      </c>
      <c r="B65" s="6" t="s">
        <v>453</v>
      </c>
      <c r="C65" s="6" t="s">
        <v>454</v>
      </c>
    </row>
    <row r="66" spans="1:3" x14ac:dyDescent="0.25">
      <c r="A66" s="6" t="s">
        <v>137</v>
      </c>
      <c r="B66" s="6" t="s">
        <v>455</v>
      </c>
      <c r="C66" s="6" t="s">
        <v>456</v>
      </c>
    </row>
    <row r="67" spans="1:3" x14ac:dyDescent="0.25">
      <c r="A67" s="6" t="s">
        <v>219</v>
      </c>
      <c r="B67" s="6" t="s">
        <v>457</v>
      </c>
      <c r="C67" s="6" t="s">
        <v>458</v>
      </c>
    </row>
    <row r="68" spans="1:3" x14ac:dyDescent="0.25">
      <c r="A68" s="83" t="s">
        <v>1195</v>
      </c>
      <c r="B68" s="83" t="s">
        <v>1196</v>
      </c>
      <c r="C68" s="83" t="s">
        <v>458</v>
      </c>
    </row>
    <row r="69" spans="1:3" x14ac:dyDescent="0.25">
      <c r="A69" s="6" t="s">
        <v>139</v>
      </c>
      <c r="B69" s="6" t="s">
        <v>459</v>
      </c>
      <c r="C69" s="6" t="s">
        <v>460</v>
      </c>
    </row>
    <row r="70" spans="1:3" x14ac:dyDescent="0.25">
      <c r="A70" s="6" t="s">
        <v>112</v>
      </c>
      <c r="B70" s="6" t="s">
        <v>661</v>
      </c>
      <c r="C70" s="6" t="s">
        <v>662</v>
      </c>
    </row>
    <row r="71" spans="1:3" x14ac:dyDescent="0.25">
      <c r="A71" s="6" t="s">
        <v>122</v>
      </c>
      <c r="B71" s="6" t="s">
        <v>461</v>
      </c>
      <c r="C71" s="6" t="s">
        <v>462</v>
      </c>
    </row>
    <row r="72" spans="1:3" x14ac:dyDescent="0.25">
      <c r="A72" s="6" t="s">
        <v>981</v>
      </c>
      <c r="B72" s="6" t="s">
        <v>463</v>
      </c>
      <c r="C72" s="6" t="s">
        <v>464</v>
      </c>
    </row>
    <row r="73" spans="1:3" x14ac:dyDescent="0.25">
      <c r="A73" s="6" t="s">
        <v>225</v>
      </c>
      <c r="B73" s="6" t="s">
        <v>465</v>
      </c>
      <c r="C73" s="6" t="s">
        <v>466</v>
      </c>
    </row>
    <row r="74" spans="1:3" x14ac:dyDescent="0.25">
      <c r="A74" s="63" t="s">
        <v>1125</v>
      </c>
      <c r="B74" s="63" t="s">
        <v>1127</v>
      </c>
      <c r="C74" s="63" t="s">
        <v>1128</v>
      </c>
    </row>
    <row r="75" spans="1:3" x14ac:dyDescent="0.25">
      <c r="A75" s="61" t="s">
        <v>1120</v>
      </c>
      <c r="B75" s="61" t="s">
        <v>1122</v>
      </c>
      <c r="C75" s="61" t="s">
        <v>1123</v>
      </c>
    </row>
    <row r="76" spans="1:3" x14ac:dyDescent="0.25">
      <c r="A76" s="70" t="s">
        <v>1140</v>
      </c>
      <c r="B76" s="70" t="s">
        <v>1142</v>
      </c>
      <c r="C76" s="70" t="s">
        <v>1143</v>
      </c>
    </row>
    <row r="77" spans="1:3" x14ac:dyDescent="0.25">
      <c r="A77" s="86" t="s">
        <v>1198</v>
      </c>
      <c r="B77" s="86" t="s">
        <v>1200</v>
      </c>
      <c r="C77" s="86" t="s">
        <v>1201</v>
      </c>
    </row>
    <row r="78" spans="1:3" x14ac:dyDescent="0.25">
      <c r="A78" s="6" t="s">
        <v>46</v>
      </c>
      <c r="B78" s="6" t="s">
        <v>467</v>
      </c>
      <c r="C78" s="6" t="s">
        <v>468</v>
      </c>
    </row>
    <row r="79" spans="1:3" x14ac:dyDescent="0.25">
      <c r="A79" s="3" t="s">
        <v>1175</v>
      </c>
      <c r="B79" s="6" t="s">
        <v>1185</v>
      </c>
      <c r="C79" s="79" t="s">
        <v>1186</v>
      </c>
    </row>
    <row r="80" spans="1:3" x14ac:dyDescent="0.25">
      <c r="A80" s="6" t="s">
        <v>59</v>
      </c>
      <c r="B80" s="6" t="s">
        <v>469</v>
      </c>
      <c r="C80" s="6" t="s">
        <v>470</v>
      </c>
    </row>
    <row r="81" spans="1:3" x14ac:dyDescent="0.25">
      <c r="A81" s="6" t="s">
        <v>81</v>
      </c>
      <c r="B81" s="6" t="s">
        <v>471</v>
      </c>
      <c r="C81" s="6" t="s">
        <v>472</v>
      </c>
    </row>
    <row r="82" spans="1:3" x14ac:dyDescent="0.25">
      <c r="A82" s="6" t="s">
        <v>82</v>
      </c>
      <c r="B82" s="6" t="s">
        <v>473</v>
      </c>
      <c r="C82" s="6" t="s">
        <v>474</v>
      </c>
    </row>
    <row r="83" spans="1:3" x14ac:dyDescent="0.25">
      <c r="A83" s="6" t="s">
        <v>91</v>
      </c>
      <c r="B83" s="6" t="s">
        <v>475</v>
      </c>
      <c r="C83" s="6" t="s">
        <v>476</v>
      </c>
    </row>
    <row r="84" spans="1:3" x14ac:dyDescent="0.25">
      <c r="A84" s="55" t="s">
        <v>1050</v>
      </c>
      <c r="B84" s="55" t="s">
        <v>1059</v>
      </c>
      <c r="C84" s="55" t="s">
        <v>1060</v>
      </c>
    </row>
    <row r="85" spans="1:3" x14ac:dyDescent="0.25">
      <c r="A85" s="6" t="s">
        <v>92</v>
      </c>
      <c r="B85" s="6" t="s">
        <v>477</v>
      </c>
      <c r="C85" s="6" t="s">
        <v>478</v>
      </c>
    </row>
    <row r="86" spans="1:3" x14ac:dyDescent="0.25">
      <c r="A86" s="6" t="s">
        <v>28</v>
      </c>
      <c r="B86" s="6" t="s">
        <v>479</v>
      </c>
      <c r="C86" s="6" t="s">
        <v>480</v>
      </c>
    </row>
    <row r="87" spans="1:3" x14ac:dyDescent="0.25">
      <c r="A87" s="64" t="s">
        <v>84</v>
      </c>
      <c r="B87" s="64" t="s">
        <v>1130</v>
      </c>
      <c r="C87" s="64" t="s">
        <v>799</v>
      </c>
    </row>
    <row r="88" spans="1:3" x14ac:dyDescent="0.25">
      <c r="A88" s="6" t="s">
        <v>100</v>
      </c>
      <c r="B88" s="6" t="s">
        <v>481</v>
      </c>
      <c r="C88" s="6" t="s">
        <v>482</v>
      </c>
    </row>
    <row r="89" spans="1:3" x14ac:dyDescent="0.25">
      <c r="A89" s="6" t="s">
        <v>101</v>
      </c>
      <c r="B89" s="6" t="s">
        <v>483</v>
      </c>
      <c r="C89" s="6" t="s">
        <v>484</v>
      </c>
    </row>
    <row r="90" spans="1:3" x14ac:dyDescent="0.25">
      <c r="A90" s="6" t="s">
        <v>93</v>
      </c>
      <c r="B90" s="6" t="s">
        <v>485</v>
      </c>
      <c r="C90" s="6" t="s">
        <v>486</v>
      </c>
    </row>
    <row r="91" spans="1:3" x14ac:dyDescent="0.25">
      <c r="A91" s="6" t="s">
        <v>60</v>
      </c>
      <c r="B91" s="6" t="s">
        <v>487</v>
      </c>
      <c r="C91" s="68" t="s">
        <v>1138</v>
      </c>
    </row>
    <row r="92" spans="1:3" x14ac:dyDescent="0.25">
      <c r="A92" s="6" t="s">
        <v>106</v>
      </c>
      <c r="B92" s="6" t="s">
        <v>663</v>
      </c>
      <c r="C92" s="6" t="s">
        <v>664</v>
      </c>
    </row>
    <row r="93" spans="1:3" x14ac:dyDescent="0.25">
      <c r="A93" s="6" t="s">
        <v>61</v>
      </c>
      <c r="B93" s="6" t="s">
        <v>488</v>
      </c>
      <c r="C93" s="6" t="s">
        <v>489</v>
      </c>
    </row>
    <row r="94" spans="1:3" x14ac:dyDescent="0.25">
      <c r="A94" s="55" t="s">
        <v>1053</v>
      </c>
      <c r="B94" s="55" t="s">
        <v>1063</v>
      </c>
      <c r="C94" s="55" t="s">
        <v>1064</v>
      </c>
    </row>
    <row r="95" spans="1:3" x14ac:dyDescent="0.25">
      <c r="A95" s="6" t="s">
        <v>29</v>
      </c>
      <c r="B95" s="6" t="s">
        <v>490</v>
      </c>
      <c r="C95" s="6" t="s">
        <v>491</v>
      </c>
    </row>
    <row r="96" spans="1:3" x14ac:dyDescent="0.25">
      <c r="A96" s="6" t="s">
        <v>0</v>
      </c>
      <c r="B96" s="6" t="s">
        <v>492</v>
      </c>
      <c r="C96" s="6" t="s">
        <v>493</v>
      </c>
    </row>
    <row r="97" spans="1:3" x14ac:dyDescent="0.25">
      <c r="A97" s="6" t="s">
        <v>63</v>
      </c>
      <c r="B97" s="6" t="s">
        <v>494</v>
      </c>
      <c r="C97" s="6" t="s">
        <v>495</v>
      </c>
    </row>
    <row r="98" spans="1:3" x14ac:dyDescent="0.25">
      <c r="A98" s="6" t="s">
        <v>1</v>
      </c>
      <c r="B98" s="6" t="s">
        <v>496</v>
      </c>
      <c r="C98" s="6" t="s">
        <v>497</v>
      </c>
    </row>
    <row r="99" spans="1:3" x14ac:dyDescent="0.25">
      <c r="A99" s="6" t="s">
        <v>2</v>
      </c>
      <c r="B99" s="6" t="s">
        <v>498</v>
      </c>
      <c r="C99" s="6" t="s">
        <v>499</v>
      </c>
    </row>
    <row r="100" spans="1:3" x14ac:dyDescent="0.25">
      <c r="A100" s="6" t="s">
        <v>97</v>
      </c>
      <c r="B100" s="6" t="s">
        <v>500</v>
      </c>
      <c r="C100" s="6" t="s">
        <v>501</v>
      </c>
    </row>
    <row r="101" spans="1:3" x14ac:dyDescent="0.25">
      <c r="A101" s="6" t="s">
        <v>85</v>
      </c>
      <c r="B101" s="6" t="s">
        <v>502</v>
      </c>
      <c r="C101" s="6" t="s">
        <v>503</v>
      </c>
    </row>
    <row r="102" spans="1:3" x14ac:dyDescent="0.25">
      <c r="A102" s="6" t="s">
        <v>30</v>
      </c>
      <c r="B102" s="6" t="s">
        <v>504</v>
      </c>
      <c r="C102" s="6" t="s">
        <v>505</v>
      </c>
    </row>
    <row r="103" spans="1:3" x14ac:dyDescent="0.25">
      <c r="A103" s="6" t="s">
        <v>3</v>
      </c>
      <c r="B103" s="6" t="s">
        <v>506</v>
      </c>
      <c r="C103" s="6" t="s">
        <v>507</v>
      </c>
    </row>
    <row r="104" spans="1:3" x14ac:dyDescent="0.25">
      <c r="A104" s="6" t="s">
        <v>102</v>
      </c>
      <c r="B104" s="6" t="s">
        <v>508</v>
      </c>
      <c r="C104" s="6" t="s">
        <v>509</v>
      </c>
    </row>
    <row r="105" spans="1:3" x14ac:dyDescent="0.25">
      <c r="A105" s="6" t="s">
        <v>94</v>
      </c>
      <c r="B105" s="6" t="s">
        <v>510</v>
      </c>
      <c r="C105" s="6" t="s">
        <v>511</v>
      </c>
    </row>
    <row r="106" spans="1:3" x14ac:dyDescent="0.25">
      <c r="A106" s="59" t="s">
        <v>176</v>
      </c>
      <c r="B106" s="6" t="s">
        <v>512</v>
      </c>
      <c r="C106" s="59" t="s">
        <v>513</v>
      </c>
    </row>
    <row r="107" spans="1:3" x14ac:dyDescent="0.25">
      <c r="A107" s="6" t="s">
        <v>31</v>
      </c>
      <c r="B107" s="6" t="s">
        <v>512</v>
      </c>
      <c r="C107" s="59" t="s">
        <v>513</v>
      </c>
    </row>
    <row r="108" spans="1:3" x14ac:dyDescent="0.25">
      <c r="A108" s="6" t="s">
        <v>86</v>
      </c>
      <c r="B108" s="6" t="s">
        <v>514</v>
      </c>
      <c r="C108" s="6" t="s">
        <v>515</v>
      </c>
    </row>
    <row r="109" spans="1:3" x14ac:dyDescent="0.25">
      <c r="A109" s="6" t="s">
        <v>103</v>
      </c>
      <c r="B109" s="6" t="s">
        <v>516</v>
      </c>
      <c r="C109" s="6" t="s">
        <v>517</v>
      </c>
    </row>
    <row r="110" spans="1:3" x14ac:dyDescent="0.25">
      <c r="A110" s="6" t="s">
        <v>104</v>
      </c>
      <c r="B110" s="6" t="s">
        <v>518</v>
      </c>
      <c r="C110" s="6" t="s">
        <v>519</v>
      </c>
    </row>
    <row r="111" spans="1:3" x14ac:dyDescent="0.25">
      <c r="A111" s="6" t="s">
        <v>127</v>
      </c>
      <c r="B111" s="6" t="s">
        <v>520</v>
      </c>
      <c r="C111" s="6" t="s">
        <v>521</v>
      </c>
    </row>
    <row r="112" spans="1:3" x14ac:dyDescent="0.25">
      <c r="A112" s="6" t="s">
        <v>87</v>
      </c>
      <c r="B112" s="6" t="s">
        <v>522</v>
      </c>
      <c r="C112" s="6" t="s">
        <v>523</v>
      </c>
    </row>
    <row r="113" spans="1:3" x14ac:dyDescent="0.25">
      <c r="A113" s="6" t="s">
        <v>32</v>
      </c>
      <c r="B113" s="6" t="s">
        <v>524</v>
      </c>
      <c r="C113" s="6" t="s">
        <v>525</v>
      </c>
    </row>
    <row r="114" spans="1:3" x14ac:dyDescent="0.25">
      <c r="A114" s="6" t="s">
        <v>33</v>
      </c>
      <c r="B114" s="6" t="s">
        <v>526</v>
      </c>
      <c r="C114" s="6" t="s">
        <v>527</v>
      </c>
    </row>
    <row r="115" spans="1:3" x14ac:dyDescent="0.25">
      <c r="A115" s="6" t="s">
        <v>34</v>
      </c>
      <c r="B115" s="6" t="s">
        <v>528</v>
      </c>
      <c r="C115" s="6" t="s">
        <v>529</v>
      </c>
    </row>
    <row r="116" spans="1:3" x14ac:dyDescent="0.25">
      <c r="A116" s="6" t="s">
        <v>263</v>
      </c>
      <c r="B116" s="6" t="s">
        <v>530</v>
      </c>
      <c r="C116" s="6" t="s">
        <v>531</v>
      </c>
    </row>
    <row r="117" spans="1:3" x14ac:dyDescent="0.25">
      <c r="A117" s="6" t="s">
        <v>265</v>
      </c>
      <c r="B117" s="6" t="s">
        <v>532</v>
      </c>
      <c r="C117" s="6" t="s">
        <v>533</v>
      </c>
    </row>
    <row r="118" spans="1:3" x14ac:dyDescent="0.25">
      <c r="A118" s="6" t="s">
        <v>35</v>
      </c>
      <c r="B118" s="6" t="s">
        <v>534</v>
      </c>
      <c r="C118" s="6" t="s">
        <v>535</v>
      </c>
    </row>
    <row r="119" spans="1:3" x14ac:dyDescent="0.25">
      <c r="A119" s="6" t="s">
        <v>88</v>
      </c>
      <c r="B119" s="6" t="s">
        <v>536</v>
      </c>
      <c r="C119" s="6" t="s">
        <v>537</v>
      </c>
    </row>
    <row r="120" spans="1:3" x14ac:dyDescent="0.25">
      <c r="A120" s="46" t="s">
        <v>128</v>
      </c>
      <c r="B120" s="46" t="s">
        <v>1032</v>
      </c>
      <c r="C120" s="6" t="s">
        <v>1033</v>
      </c>
    </row>
    <row r="121" spans="1:3" x14ac:dyDescent="0.25">
      <c r="A121" s="6" t="s">
        <v>982</v>
      </c>
      <c r="B121" s="6" t="s">
        <v>538</v>
      </c>
      <c r="C121" s="6" t="s">
        <v>539</v>
      </c>
    </row>
    <row r="122" spans="1:3" x14ac:dyDescent="0.25">
      <c r="A122" s="6" t="s">
        <v>983</v>
      </c>
      <c r="B122" s="6" t="s">
        <v>540</v>
      </c>
      <c r="C122" s="6" t="s">
        <v>541</v>
      </c>
    </row>
    <row r="123" spans="1:3" x14ac:dyDescent="0.25">
      <c r="A123" s="6" t="s">
        <v>37</v>
      </c>
      <c r="B123" s="6" t="s">
        <v>542</v>
      </c>
      <c r="C123" s="6" t="s">
        <v>543</v>
      </c>
    </row>
    <row r="124" spans="1:3" x14ac:dyDescent="0.25">
      <c r="A124" s="6" t="s">
        <v>141</v>
      </c>
      <c r="B124" s="6" t="s">
        <v>544</v>
      </c>
      <c r="C124" s="6" t="s">
        <v>545</v>
      </c>
    </row>
    <row r="125" spans="1:3" x14ac:dyDescent="0.25">
      <c r="A125" s="6" t="s">
        <v>142</v>
      </c>
      <c r="B125" s="6" t="s">
        <v>546</v>
      </c>
      <c r="C125" s="6" t="s">
        <v>547</v>
      </c>
    </row>
    <row r="126" spans="1:3" x14ac:dyDescent="0.25">
      <c r="A126" s="6" t="s">
        <v>68</v>
      </c>
      <c r="B126" s="6" t="s">
        <v>548</v>
      </c>
      <c r="C126" s="6" t="s">
        <v>549</v>
      </c>
    </row>
    <row r="127" spans="1:3" x14ac:dyDescent="0.25">
      <c r="A127" s="6" t="s">
        <v>143</v>
      </c>
      <c r="B127" s="6" t="s">
        <v>550</v>
      </c>
      <c r="C127" s="6" t="s">
        <v>551</v>
      </c>
    </row>
    <row r="128" spans="1:3" x14ac:dyDescent="0.25">
      <c r="A128" s="6" t="s">
        <v>984</v>
      </c>
      <c r="B128" s="6" t="s">
        <v>552</v>
      </c>
      <c r="C128" s="6" t="s">
        <v>553</v>
      </c>
    </row>
    <row r="129" spans="1:3" x14ac:dyDescent="0.25">
      <c r="A129" s="6" t="s">
        <v>147</v>
      </c>
      <c r="B129" s="6" t="s">
        <v>554</v>
      </c>
      <c r="C129" s="6" t="s">
        <v>555</v>
      </c>
    </row>
    <row r="130" spans="1:3" x14ac:dyDescent="0.25">
      <c r="A130" s="6" t="s">
        <v>985</v>
      </c>
      <c r="B130" s="6" t="s">
        <v>556</v>
      </c>
      <c r="C130" s="6" t="s">
        <v>557</v>
      </c>
    </row>
    <row r="131" spans="1:3" x14ac:dyDescent="0.25">
      <c r="A131" s="6" t="s">
        <v>8</v>
      </c>
      <c r="B131" s="6" t="s">
        <v>558</v>
      </c>
      <c r="C131" s="6" t="s">
        <v>559</v>
      </c>
    </row>
    <row r="132" spans="1:3" x14ac:dyDescent="0.25">
      <c r="A132" s="6" t="s">
        <v>1068</v>
      </c>
      <c r="B132" s="6" t="s">
        <v>1070</v>
      </c>
      <c r="C132" s="56" t="s">
        <v>1071</v>
      </c>
    </row>
    <row r="133" spans="1:3" x14ac:dyDescent="0.25">
      <c r="A133" s="6" t="s">
        <v>69</v>
      </c>
      <c r="B133" s="6" t="s">
        <v>560</v>
      </c>
      <c r="C133" s="6" t="s">
        <v>561</v>
      </c>
    </row>
    <row r="134" spans="1:3" x14ac:dyDescent="0.25">
      <c r="A134" s="6" t="s">
        <v>50</v>
      </c>
      <c r="B134" s="6" t="s">
        <v>562</v>
      </c>
      <c r="C134" s="6" t="s">
        <v>563</v>
      </c>
    </row>
    <row r="135" spans="1:3" x14ac:dyDescent="0.25">
      <c r="A135" s="6" t="s">
        <v>9</v>
      </c>
      <c r="B135" s="6" t="s">
        <v>564</v>
      </c>
      <c r="C135" s="6" t="s">
        <v>565</v>
      </c>
    </row>
    <row r="136" spans="1:3" x14ac:dyDescent="0.25">
      <c r="A136" s="6" t="s">
        <v>71</v>
      </c>
      <c r="B136" s="6" t="s">
        <v>566</v>
      </c>
      <c r="C136" s="6" t="s">
        <v>567</v>
      </c>
    </row>
    <row r="137" spans="1:3" x14ac:dyDescent="0.25">
      <c r="A137" s="6" t="s">
        <v>10</v>
      </c>
      <c r="B137" s="6" t="s">
        <v>568</v>
      </c>
      <c r="C137" s="6" t="s">
        <v>569</v>
      </c>
    </row>
    <row r="138" spans="1:3" x14ac:dyDescent="0.25">
      <c r="A138" s="6" t="s">
        <v>11</v>
      </c>
      <c r="B138" s="6" t="s">
        <v>570</v>
      </c>
      <c r="C138" s="6" t="s">
        <v>571</v>
      </c>
    </row>
    <row r="139" spans="1:3" x14ac:dyDescent="0.25">
      <c r="A139" s="6" t="s">
        <v>986</v>
      </c>
      <c r="B139" s="6" t="s">
        <v>572</v>
      </c>
      <c r="C139" s="6" t="s">
        <v>434</v>
      </c>
    </row>
    <row r="140" spans="1:3" x14ac:dyDescent="0.25">
      <c r="A140" s="6" t="s">
        <v>12</v>
      </c>
      <c r="B140" s="6" t="s">
        <v>573</v>
      </c>
      <c r="C140" s="6" t="s">
        <v>574</v>
      </c>
    </row>
    <row r="141" spans="1:3" x14ac:dyDescent="0.25">
      <c r="A141" s="6" t="s">
        <v>115</v>
      </c>
      <c r="B141" s="6" t="s">
        <v>575</v>
      </c>
      <c r="C141" s="6" t="s">
        <v>576</v>
      </c>
    </row>
    <row r="142" spans="1:3" x14ac:dyDescent="0.25">
      <c r="A142" s="50" t="s">
        <v>1035</v>
      </c>
      <c r="B142" s="6" t="s">
        <v>1039</v>
      </c>
      <c r="C142" s="50" t="s">
        <v>1041</v>
      </c>
    </row>
    <row r="143" spans="1:3" x14ac:dyDescent="0.25">
      <c r="A143" s="6" t="s">
        <v>1037</v>
      </c>
      <c r="B143" s="6" t="s">
        <v>1040</v>
      </c>
      <c r="C143" s="50" t="s">
        <v>1041</v>
      </c>
    </row>
    <row r="144" spans="1:3" x14ac:dyDescent="0.25">
      <c r="A144" s="6" t="s">
        <v>73</v>
      </c>
      <c r="B144" s="6" t="s">
        <v>577</v>
      </c>
      <c r="C144" s="6" t="s">
        <v>578</v>
      </c>
    </row>
    <row r="145" spans="1:3" x14ac:dyDescent="0.25">
      <c r="A145" s="6" t="s">
        <v>74</v>
      </c>
      <c r="B145" s="6" t="s">
        <v>579</v>
      </c>
      <c r="C145" s="6" t="s">
        <v>580</v>
      </c>
    </row>
    <row r="146" spans="1:3" x14ac:dyDescent="0.25">
      <c r="A146" s="6" t="s">
        <v>987</v>
      </c>
      <c r="B146" s="6" t="s">
        <v>581</v>
      </c>
      <c r="C146" s="6" t="s">
        <v>582</v>
      </c>
    </row>
    <row r="147" spans="1:3" x14ac:dyDescent="0.25">
      <c r="A147" s="6" t="s">
        <v>123</v>
      </c>
      <c r="B147" s="6" t="s">
        <v>583</v>
      </c>
      <c r="C147" s="6" t="s">
        <v>584</v>
      </c>
    </row>
    <row r="148" spans="1:3" x14ac:dyDescent="0.25">
      <c r="A148" s="6" t="s">
        <v>144</v>
      </c>
      <c r="B148" s="6" t="s">
        <v>585</v>
      </c>
      <c r="C148" s="6" t="s">
        <v>586</v>
      </c>
    </row>
    <row r="149" spans="1:3" x14ac:dyDescent="0.25">
      <c r="A149" s="6" t="s">
        <v>14</v>
      </c>
      <c r="B149" s="6" t="s">
        <v>587</v>
      </c>
      <c r="C149" s="6" t="s">
        <v>588</v>
      </c>
    </row>
    <row r="150" spans="1:3" x14ac:dyDescent="0.25">
      <c r="A150" s="53" t="s">
        <v>1046</v>
      </c>
      <c r="B150" s="53" t="s">
        <v>1047</v>
      </c>
      <c r="C150" s="53" t="s">
        <v>1048</v>
      </c>
    </row>
    <row r="151" spans="1:3" x14ac:dyDescent="0.25">
      <c r="A151" s="6" t="s">
        <v>136</v>
      </c>
      <c r="B151" s="6" t="s">
        <v>589</v>
      </c>
      <c r="C151" s="6" t="s">
        <v>590</v>
      </c>
    </row>
    <row r="152" spans="1:3" x14ac:dyDescent="0.25">
      <c r="A152" s="6" t="s">
        <v>295</v>
      </c>
      <c r="B152" s="6" t="s">
        <v>591</v>
      </c>
      <c r="C152" s="6" t="s">
        <v>592</v>
      </c>
    </row>
    <row r="153" spans="1:3" x14ac:dyDescent="0.25">
      <c r="A153" s="6" t="s">
        <v>295</v>
      </c>
      <c r="B153" s="6" t="s">
        <v>591</v>
      </c>
      <c r="C153" s="6" t="s">
        <v>592</v>
      </c>
    </row>
    <row r="154" spans="1:3" x14ac:dyDescent="0.25">
      <c r="A154" s="6" t="s">
        <v>107</v>
      </c>
      <c r="B154" s="6" t="s">
        <v>665</v>
      </c>
      <c r="C154" s="6" t="s">
        <v>666</v>
      </c>
    </row>
    <row r="155" spans="1:3" x14ac:dyDescent="0.25">
      <c r="A155" s="6" t="s">
        <v>116</v>
      </c>
      <c r="B155" s="6" t="s">
        <v>593</v>
      </c>
      <c r="C155" s="6" t="s">
        <v>594</v>
      </c>
    </row>
    <row r="156" spans="1:3" x14ac:dyDescent="0.25">
      <c r="A156" s="6" t="s">
        <v>299</v>
      </c>
      <c r="B156" s="6" t="s">
        <v>595</v>
      </c>
      <c r="C156" s="6" t="s">
        <v>596</v>
      </c>
    </row>
    <row r="157" spans="1:3" x14ac:dyDescent="0.25">
      <c r="A157" s="6" t="s">
        <v>108</v>
      </c>
      <c r="B157" s="6" t="s">
        <v>667</v>
      </c>
      <c r="C157" s="6" t="s">
        <v>668</v>
      </c>
    </row>
    <row r="158" spans="1:3" x14ac:dyDescent="0.25">
      <c r="A158" s="6" t="s">
        <v>117</v>
      </c>
      <c r="B158" s="6" t="s">
        <v>597</v>
      </c>
      <c r="C158" s="6" t="s">
        <v>598</v>
      </c>
    </row>
    <row r="159" spans="1:3" x14ac:dyDescent="0.25">
      <c r="A159" s="6" t="s">
        <v>303</v>
      </c>
      <c r="B159" s="6" t="s">
        <v>599</v>
      </c>
      <c r="C159" s="6" t="s">
        <v>600</v>
      </c>
    </row>
    <row r="160" spans="1:3" x14ac:dyDescent="0.25">
      <c r="A160" s="6" t="s">
        <v>305</v>
      </c>
      <c r="B160" s="6" t="s">
        <v>601</v>
      </c>
      <c r="C160" s="6" t="s">
        <v>602</v>
      </c>
    </row>
    <row r="161" spans="1:3" x14ac:dyDescent="0.25">
      <c r="A161" s="6" t="s">
        <v>118</v>
      </c>
      <c r="B161" s="6" t="s">
        <v>603</v>
      </c>
      <c r="C161" s="6" t="s">
        <v>604</v>
      </c>
    </row>
    <row r="162" spans="1:3" x14ac:dyDescent="0.25">
      <c r="A162" s="6" t="s">
        <v>308</v>
      </c>
      <c r="B162" s="6" t="s">
        <v>605</v>
      </c>
      <c r="C162" s="6" t="s">
        <v>606</v>
      </c>
    </row>
    <row r="163" spans="1:3" x14ac:dyDescent="0.25">
      <c r="A163" s="6" t="s">
        <v>109</v>
      </c>
      <c r="B163" s="6" t="s">
        <v>669</v>
      </c>
      <c r="C163" s="6" t="s">
        <v>670</v>
      </c>
    </row>
    <row r="164" spans="1:3" x14ac:dyDescent="0.25">
      <c r="A164" s="6" t="s">
        <v>119</v>
      </c>
      <c r="B164" s="6" t="s">
        <v>607</v>
      </c>
      <c r="C164" s="6" t="s">
        <v>608</v>
      </c>
    </row>
    <row r="165" spans="1:3" x14ac:dyDescent="0.25">
      <c r="A165" s="6" t="s">
        <v>52</v>
      </c>
      <c r="B165" s="6" t="s">
        <v>609</v>
      </c>
      <c r="C165" s="6" t="s">
        <v>610</v>
      </c>
    </row>
    <row r="166" spans="1:3" x14ac:dyDescent="0.25">
      <c r="A166" s="6" t="s">
        <v>313</v>
      </c>
      <c r="B166" s="6" t="s">
        <v>611</v>
      </c>
      <c r="C166" s="6" t="s">
        <v>612</v>
      </c>
    </row>
    <row r="167" spans="1:3" x14ac:dyDescent="0.25">
      <c r="A167" s="6" t="s">
        <v>49</v>
      </c>
      <c r="B167" s="6" t="s">
        <v>613</v>
      </c>
      <c r="C167" s="6" t="s">
        <v>614</v>
      </c>
    </row>
    <row r="168" spans="1:3" x14ac:dyDescent="0.25">
      <c r="A168" s="6" t="s">
        <v>316</v>
      </c>
      <c r="B168" s="6" t="s">
        <v>615</v>
      </c>
      <c r="C168" s="6" t="s">
        <v>616</v>
      </c>
    </row>
    <row r="169" spans="1:3" x14ac:dyDescent="0.25">
      <c r="A169" s="6" t="s">
        <v>320</v>
      </c>
      <c r="B169" s="6" t="s">
        <v>617</v>
      </c>
      <c r="C169" s="6" t="s">
        <v>618</v>
      </c>
    </row>
    <row r="170" spans="1:3" x14ac:dyDescent="0.25">
      <c r="A170" s="6" t="s">
        <v>131</v>
      </c>
      <c r="B170" s="6" t="s">
        <v>619</v>
      </c>
      <c r="C170" s="6" t="s">
        <v>620</v>
      </c>
    </row>
    <row r="171" spans="1:3" x14ac:dyDescent="0.25">
      <c r="A171" s="6" t="s">
        <v>325</v>
      </c>
      <c r="B171" s="6" t="s">
        <v>621</v>
      </c>
      <c r="C171" s="6" t="s">
        <v>622</v>
      </c>
    </row>
    <row r="172" spans="1:3" x14ac:dyDescent="0.25">
      <c r="A172" s="6" t="s">
        <v>55</v>
      </c>
      <c r="B172" s="6" t="s">
        <v>623</v>
      </c>
      <c r="C172" s="6" t="s">
        <v>624</v>
      </c>
    </row>
    <row r="173" spans="1:3" x14ac:dyDescent="0.25">
      <c r="A173" s="6" t="s">
        <v>26</v>
      </c>
      <c r="B173" s="6" t="s">
        <v>625</v>
      </c>
      <c r="C173" s="6" t="s">
        <v>626</v>
      </c>
    </row>
    <row r="174" spans="1:3" x14ac:dyDescent="0.25">
      <c r="A174" s="82" t="s">
        <v>1190</v>
      </c>
      <c r="B174" s="82" t="s">
        <v>1192</v>
      </c>
      <c r="C174" s="82" t="s">
        <v>1193</v>
      </c>
    </row>
    <row r="175" spans="1:3" x14ac:dyDescent="0.25">
      <c r="A175" s="6" t="s">
        <v>145</v>
      </c>
      <c r="B175" s="6" t="s">
        <v>627</v>
      </c>
      <c r="C175" s="6" t="s">
        <v>628</v>
      </c>
    </row>
    <row r="176" spans="1:3" x14ac:dyDescent="0.25">
      <c r="A176" s="6" t="s">
        <v>113</v>
      </c>
      <c r="B176" s="6" t="s">
        <v>671</v>
      </c>
      <c r="C176" s="6" t="s">
        <v>672</v>
      </c>
    </row>
    <row r="177" spans="1:3" x14ac:dyDescent="0.25">
      <c r="A177" s="6" t="s">
        <v>331</v>
      </c>
      <c r="B177" s="6" t="s">
        <v>629</v>
      </c>
      <c r="C177" s="6" t="s">
        <v>630</v>
      </c>
    </row>
    <row r="178" spans="1:3" x14ac:dyDescent="0.25">
      <c r="A178" s="6" t="s">
        <v>134</v>
      </c>
      <c r="B178" s="6" t="s">
        <v>631</v>
      </c>
      <c r="C178" s="6" t="s">
        <v>632</v>
      </c>
    </row>
    <row r="179" spans="1:3" x14ac:dyDescent="0.25">
      <c r="A179" s="6" t="s">
        <v>335</v>
      </c>
      <c r="B179" s="6" t="s">
        <v>633</v>
      </c>
      <c r="C179" s="6" t="s">
        <v>634</v>
      </c>
    </row>
    <row r="180" spans="1:3" x14ac:dyDescent="0.25">
      <c r="A180" s="6" t="s">
        <v>338</v>
      </c>
      <c r="B180" s="6" t="s">
        <v>635</v>
      </c>
      <c r="C180" s="6" t="s">
        <v>636</v>
      </c>
    </row>
    <row r="181" spans="1:3" x14ac:dyDescent="0.25">
      <c r="A181" s="6" t="s">
        <v>110</v>
      </c>
      <c r="B181" s="6" t="s">
        <v>673</v>
      </c>
      <c r="C181" s="6" t="s">
        <v>674</v>
      </c>
    </row>
    <row r="182" spans="1:3" x14ac:dyDescent="0.25">
      <c r="A182" s="6" t="s">
        <v>120</v>
      </c>
      <c r="B182" s="6" t="s">
        <v>637</v>
      </c>
      <c r="C182" s="6" t="s">
        <v>638</v>
      </c>
    </row>
    <row r="183" spans="1:3" x14ac:dyDescent="0.25">
      <c r="A183" s="6" t="s">
        <v>342</v>
      </c>
      <c r="B183" s="6" t="s">
        <v>639</v>
      </c>
      <c r="C183" s="6" t="s">
        <v>640</v>
      </c>
    </row>
    <row r="184" spans="1:3" x14ac:dyDescent="0.25">
      <c r="A184" s="6" t="s">
        <v>56</v>
      </c>
      <c r="B184" s="6" t="s">
        <v>641</v>
      </c>
      <c r="C184" s="6" t="s">
        <v>642</v>
      </c>
    </row>
    <row r="185" spans="1:3" x14ac:dyDescent="0.25">
      <c r="A185" s="6" t="s">
        <v>1170</v>
      </c>
      <c r="B185" s="6" t="s">
        <v>1172</v>
      </c>
      <c r="C185" s="6" t="s">
        <v>642</v>
      </c>
    </row>
    <row r="186" spans="1:3" x14ac:dyDescent="0.25">
      <c r="A186" s="47" t="s">
        <v>124</v>
      </c>
      <c r="B186" s="6" t="s">
        <v>643</v>
      </c>
      <c r="C186" s="6" t="s">
        <v>644</v>
      </c>
    </row>
    <row r="187" spans="1:3" x14ac:dyDescent="0.25">
      <c r="A187" s="6" t="s">
        <v>988</v>
      </c>
      <c r="B187" s="6" t="s">
        <v>645</v>
      </c>
      <c r="C187" s="6" t="s">
        <v>646</v>
      </c>
    </row>
    <row r="188" spans="1:3" x14ac:dyDescent="0.25">
      <c r="A188" s="6" t="s">
        <v>125</v>
      </c>
      <c r="B188" s="6" t="s">
        <v>647</v>
      </c>
      <c r="C188" s="6" t="s">
        <v>648</v>
      </c>
    </row>
    <row r="189" spans="1:3" x14ac:dyDescent="0.25">
      <c r="A189" s="44" t="s">
        <v>126</v>
      </c>
      <c r="B189" s="6" t="s">
        <v>649</v>
      </c>
      <c r="C189" s="6" t="s">
        <v>650</v>
      </c>
    </row>
    <row r="190" spans="1:3" x14ac:dyDescent="0.25">
      <c r="A190" s="6" t="s">
        <v>111</v>
      </c>
      <c r="B190" s="6" t="s">
        <v>675</v>
      </c>
      <c r="C190" s="6" t="s">
        <v>676</v>
      </c>
    </row>
    <row r="191" spans="1:3" x14ac:dyDescent="0.25">
      <c r="A191" s="6" t="s">
        <v>121</v>
      </c>
      <c r="B191" s="6" t="s">
        <v>651</v>
      </c>
      <c r="C191" s="6" t="s">
        <v>652</v>
      </c>
    </row>
    <row r="192" spans="1:3" x14ac:dyDescent="0.25">
      <c r="A192" s="75" t="s">
        <v>1160</v>
      </c>
      <c r="B192" s="80" t="s">
        <v>1189</v>
      </c>
      <c r="C192" s="75" t="s">
        <v>1163</v>
      </c>
    </row>
    <row r="193" spans="1:3" x14ac:dyDescent="0.25">
      <c r="A193" s="6" t="s">
        <v>989</v>
      </c>
      <c r="B193" s="6" t="s">
        <v>653</v>
      </c>
      <c r="C193" s="6" t="s">
        <v>654</v>
      </c>
    </row>
    <row r="194" spans="1:3" x14ac:dyDescent="0.25">
      <c r="A194" s="6" t="s">
        <v>990</v>
      </c>
      <c r="B194" s="6" t="s">
        <v>655</v>
      </c>
      <c r="C194" s="6" t="s">
        <v>656</v>
      </c>
    </row>
    <row r="195" spans="1:3" x14ac:dyDescent="0.25">
      <c r="A195" s="6" t="s">
        <v>991</v>
      </c>
      <c r="B195" s="6" t="s">
        <v>677</v>
      </c>
      <c r="C195" s="6" t="s">
        <v>678</v>
      </c>
    </row>
    <row r="196" spans="1:3" x14ac:dyDescent="0.25">
      <c r="A196" s="6" t="s">
        <v>992</v>
      </c>
      <c r="B196" s="6" t="s">
        <v>679</v>
      </c>
      <c r="C196" s="6" t="s">
        <v>680</v>
      </c>
    </row>
    <row r="197" spans="1:3" x14ac:dyDescent="0.25">
      <c r="A197" s="6" t="s">
        <v>993</v>
      </c>
      <c r="B197" s="6" t="s">
        <v>681</v>
      </c>
      <c r="C197" s="6" t="s">
        <v>682</v>
      </c>
    </row>
    <row r="198" spans="1:3" x14ac:dyDescent="0.25">
      <c r="A198" s="6"/>
      <c r="B198" s="6"/>
      <c r="C198" s="6"/>
    </row>
    <row r="199" spans="1:3" x14ac:dyDescent="0.25">
      <c r="A199" s="3" t="s">
        <v>1074</v>
      </c>
      <c r="B199" s="3" t="s">
        <v>1101</v>
      </c>
      <c r="C199" s="3" t="s">
        <v>394</v>
      </c>
    </row>
    <row r="200" spans="1:3" x14ac:dyDescent="0.25">
      <c r="A200" s="3" t="s">
        <v>1165</v>
      </c>
      <c r="B200" s="3" t="s">
        <v>1167</v>
      </c>
      <c r="C200" s="77" t="s">
        <v>1168</v>
      </c>
    </row>
    <row r="201" spans="1:3" x14ac:dyDescent="0.25">
      <c r="A201" s="3" t="s">
        <v>1076</v>
      </c>
      <c r="B201" s="3" t="s">
        <v>1102</v>
      </c>
      <c r="C201" s="3" t="s">
        <v>1096</v>
      </c>
    </row>
    <row r="202" spans="1:3" x14ac:dyDescent="0.25">
      <c r="A202" s="3" t="s">
        <v>1150</v>
      </c>
      <c r="B202" s="71" t="s">
        <v>1152</v>
      </c>
      <c r="C202" s="71" t="s">
        <v>1153</v>
      </c>
    </row>
    <row r="203" spans="1:3" x14ac:dyDescent="0.25">
      <c r="A203" s="3" t="s">
        <v>1078</v>
      </c>
      <c r="B203" s="3" t="s">
        <v>1103</v>
      </c>
      <c r="C203" s="3" t="s">
        <v>1097</v>
      </c>
    </row>
    <row r="204" spans="1:3" x14ac:dyDescent="0.25">
      <c r="A204" s="3" t="s">
        <v>1158</v>
      </c>
      <c r="B204" s="76" t="s">
        <v>1164</v>
      </c>
      <c r="C204" s="73" t="s">
        <v>458</v>
      </c>
    </row>
    <row r="205" spans="1:3" x14ac:dyDescent="0.25">
      <c r="A205" s="3" t="s">
        <v>1080</v>
      </c>
      <c r="B205" s="3" t="s">
        <v>1104</v>
      </c>
      <c r="C205" s="3" t="s">
        <v>574</v>
      </c>
    </row>
    <row r="206" spans="1:3" x14ac:dyDescent="0.25">
      <c r="A206" s="3" t="s">
        <v>1082</v>
      </c>
      <c r="B206" s="3" t="s">
        <v>1105</v>
      </c>
      <c r="C206" s="3" t="s">
        <v>1098</v>
      </c>
    </row>
    <row r="207" spans="1:3" x14ac:dyDescent="0.25">
      <c r="A207" s="3" t="s">
        <v>1084</v>
      </c>
      <c r="B207" s="3" t="s">
        <v>1106</v>
      </c>
      <c r="C207" s="3" t="s">
        <v>596</v>
      </c>
    </row>
    <row r="208" spans="1:3" x14ac:dyDescent="0.25">
      <c r="A208" s="3" t="s">
        <v>1086</v>
      </c>
      <c r="B208" s="3" t="s">
        <v>1107</v>
      </c>
      <c r="C208" s="3" t="s">
        <v>606</v>
      </c>
    </row>
    <row r="209" spans="1:3" x14ac:dyDescent="0.25">
      <c r="A209" s="3" t="s">
        <v>1088</v>
      </c>
      <c r="B209" s="3" t="s">
        <v>1108</v>
      </c>
      <c r="C209" s="3" t="s">
        <v>1067</v>
      </c>
    </row>
    <row r="210" spans="1:3" x14ac:dyDescent="0.25">
      <c r="A210" s="3" t="s">
        <v>1090</v>
      </c>
      <c r="B210" s="3" t="s">
        <v>1109</v>
      </c>
      <c r="C210" s="3" t="s">
        <v>1099</v>
      </c>
    </row>
    <row r="211" spans="1:3" x14ac:dyDescent="0.25">
      <c r="A211" s="3" t="s">
        <v>1092</v>
      </c>
      <c r="B211" s="3" t="s">
        <v>1110</v>
      </c>
      <c r="C211" s="3" t="s">
        <v>636</v>
      </c>
    </row>
    <row r="212" spans="1:3" x14ac:dyDescent="0.25">
      <c r="A212" s="3" t="s">
        <v>1094</v>
      </c>
      <c r="B212" s="3" t="s">
        <v>1111</v>
      </c>
      <c r="C212" s="3" t="s">
        <v>1100</v>
      </c>
    </row>
    <row r="213" spans="1:3" x14ac:dyDescent="0.25">
      <c r="A213" s="6"/>
      <c r="B213" s="6"/>
      <c r="C213" s="6"/>
    </row>
  </sheetData>
  <conditionalFormatting sqref="B43 B15:B16 A92:C92 A70:C70 A8:C8 A12:C12 B41:C42 B30:C39 C29 A107:C117 A213:C213 B1:C14 B17:C28 A4:A25 B44:C105 A41:A78 A119:C198 A28:A39 A80:A105">
    <cfRule type="expression" dxfId="32" priority="20">
      <formula>MOD(ROW(),2)=1</formula>
    </cfRule>
  </conditionalFormatting>
  <conditionalFormatting sqref="C43">
    <cfRule type="expression" dxfId="31" priority="19">
      <formula>MOD(ROW(),2)=1</formula>
    </cfRule>
  </conditionalFormatting>
  <conditionalFormatting sqref="B118:C118">
    <cfRule type="expression" dxfId="30" priority="18">
      <formula>MOD(ROW(),2)=1</formula>
    </cfRule>
  </conditionalFormatting>
  <conditionalFormatting sqref="C15:C16">
    <cfRule type="expression" dxfId="29" priority="17">
      <formula>MOD(ROW(),2)=1</formula>
    </cfRule>
  </conditionalFormatting>
  <conditionalFormatting sqref="A1">
    <cfRule type="expression" dxfId="28" priority="16">
      <formula>MOD(ROW(),2)=1</formula>
    </cfRule>
  </conditionalFormatting>
  <conditionalFormatting sqref="A118">
    <cfRule type="expression" dxfId="27" priority="14">
      <formula>MOD(ROW(),2)=1</formula>
    </cfRule>
  </conditionalFormatting>
  <conditionalFormatting sqref="A40:C40">
    <cfRule type="expression" dxfId="26" priority="11">
      <formula>MOD(ROW(),2)=1</formula>
    </cfRule>
  </conditionalFormatting>
  <conditionalFormatting sqref="A2:A3">
    <cfRule type="expression" dxfId="25" priority="10">
      <formula>MOD(ROW(),2)=1</formula>
    </cfRule>
  </conditionalFormatting>
  <conditionalFormatting sqref="B29">
    <cfRule type="expression" dxfId="24" priority="9">
      <formula>MOD(ROW(),2)=1</formula>
    </cfRule>
  </conditionalFormatting>
  <conditionalFormatting sqref="A106:C106">
    <cfRule type="expression" dxfId="23" priority="8">
      <formula>MOD(ROW(),2)=1</formula>
    </cfRule>
  </conditionalFormatting>
  <conditionalFormatting sqref="A199:B212">
    <cfRule type="expression" dxfId="22" priority="7">
      <formula>MOD(ROW(),2)=1</formula>
    </cfRule>
  </conditionalFormatting>
  <conditionalFormatting sqref="C199:C212">
    <cfRule type="expression" dxfId="21" priority="6">
      <formula>MOD(ROW(),2)=1</formula>
    </cfRule>
  </conditionalFormatting>
  <conditionalFormatting sqref="A26">
    <cfRule type="expression" dxfId="20" priority="3">
      <formula>MOD(ROW(),2)=1</formula>
    </cfRule>
  </conditionalFormatting>
  <conditionalFormatting sqref="A27">
    <cfRule type="expression" dxfId="19" priority="2">
      <formula>MOD(ROW(),2)=1</formula>
    </cfRule>
  </conditionalFormatting>
  <conditionalFormatting sqref="A79">
    <cfRule type="expression" dxfId="18" priority="1">
      <formula>MOD(ROW(),2)=1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E048-D72A-4EE9-AEA0-CF758BA3AF0F}">
  <dimension ref="A1:C212"/>
  <sheetViews>
    <sheetView workbookViewId="0"/>
  </sheetViews>
  <sheetFormatPr defaultRowHeight="15" x14ac:dyDescent="0.25"/>
  <cols>
    <col min="1" max="1" width="12" style="5" bestFit="1" customWidth="1"/>
    <col min="2" max="2" width="12.375" style="5" bestFit="1" customWidth="1"/>
    <col min="3" max="3" width="57.5" style="5" bestFit="1" customWidth="1"/>
    <col min="4" max="16384" width="9" style="5"/>
  </cols>
  <sheetData>
    <row r="1" spans="1:3" x14ac:dyDescent="0.25">
      <c r="A1" s="4" t="s">
        <v>963</v>
      </c>
      <c r="B1" s="4" t="s">
        <v>25</v>
      </c>
      <c r="C1" s="4" t="s">
        <v>36</v>
      </c>
    </row>
    <row r="2" spans="1:3" x14ac:dyDescent="0.25">
      <c r="A2" s="6" t="s">
        <v>153</v>
      </c>
      <c r="B2" s="6" t="s">
        <v>683</v>
      </c>
      <c r="C2" s="6" t="s">
        <v>363</v>
      </c>
    </row>
    <row r="3" spans="1:3" x14ac:dyDescent="0.25">
      <c r="A3" s="6" t="s">
        <v>155</v>
      </c>
      <c r="B3" s="6" t="s">
        <v>684</v>
      </c>
      <c r="C3" s="6" t="s">
        <v>365</v>
      </c>
    </row>
    <row r="4" spans="1:3" x14ac:dyDescent="0.25">
      <c r="A4" s="6" t="s">
        <v>964</v>
      </c>
      <c r="B4" s="6" t="s">
        <v>685</v>
      </c>
      <c r="C4" s="6" t="s">
        <v>365</v>
      </c>
    </row>
    <row r="5" spans="1:3" x14ac:dyDescent="0.25">
      <c r="A5" s="6" t="s">
        <v>157</v>
      </c>
      <c r="B5" s="6" t="s">
        <v>686</v>
      </c>
      <c r="C5" s="6" t="s">
        <v>368</v>
      </c>
    </row>
    <row r="6" spans="1:3" x14ac:dyDescent="0.25">
      <c r="A6" s="6" t="s">
        <v>150</v>
      </c>
      <c r="B6" s="6" t="s">
        <v>687</v>
      </c>
      <c r="C6" s="6" t="s">
        <v>372</v>
      </c>
    </row>
    <row r="7" spans="1:3" x14ac:dyDescent="0.25">
      <c r="A7" s="6" t="s">
        <v>966</v>
      </c>
      <c r="B7" s="6" t="s">
        <v>688</v>
      </c>
      <c r="C7" s="6" t="s">
        <v>372</v>
      </c>
    </row>
    <row r="8" spans="1:3" x14ac:dyDescent="0.25">
      <c r="A8" s="6" t="s">
        <v>162</v>
      </c>
      <c r="B8" s="6" t="s">
        <v>689</v>
      </c>
      <c r="C8" s="6" t="s">
        <v>374</v>
      </c>
    </row>
    <row r="9" spans="1:3" x14ac:dyDescent="0.25">
      <c r="A9" s="6" t="s">
        <v>967</v>
      </c>
      <c r="B9" s="6" t="s">
        <v>690</v>
      </c>
      <c r="C9" s="6" t="s">
        <v>691</v>
      </c>
    </row>
    <row r="10" spans="1:3" x14ac:dyDescent="0.25">
      <c r="A10" s="6" t="s">
        <v>48</v>
      </c>
      <c r="B10" s="6" t="s">
        <v>692</v>
      </c>
      <c r="C10" s="6" t="s">
        <v>378</v>
      </c>
    </row>
    <row r="11" spans="1:3" x14ac:dyDescent="0.25">
      <c r="A11" s="6" t="s">
        <v>89</v>
      </c>
      <c r="B11" s="6" t="s">
        <v>693</v>
      </c>
      <c r="C11" s="6" t="s">
        <v>694</v>
      </c>
    </row>
    <row r="12" spans="1:3" x14ac:dyDescent="0.25">
      <c r="A12" s="6" t="s">
        <v>4</v>
      </c>
      <c r="B12" s="6" t="s">
        <v>695</v>
      </c>
      <c r="C12" s="6" t="s">
        <v>380</v>
      </c>
    </row>
    <row r="13" spans="1:3" x14ac:dyDescent="0.25">
      <c r="A13" s="70" t="s">
        <v>1145</v>
      </c>
      <c r="B13" s="70" t="s">
        <v>1149</v>
      </c>
      <c r="C13" s="70" t="s">
        <v>1148</v>
      </c>
    </row>
    <row r="14" spans="1:3" x14ac:dyDescent="0.25">
      <c r="A14" s="6" t="s">
        <v>5</v>
      </c>
      <c r="B14" s="6" t="s">
        <v>696</v>
      </c>
      <c r="C14" s="6" t="s">
        <v>382</v>
      </c>
    </row>
    <row r="15" spans="1:3" x14ac:dyDescent="0.25">
      <c r="A15" s="6" t="s">
        <v>6</v>
      </c>
      <c r="B15" s="6" t="s">
        <v>697</v>
      </c>
      <c r="C15" s="6" t="s">
        <v>698</v>
      </c>
    </row>
    <row r="16" spans="1:3" x14ac:dyDescent="0.25">
      <c r="A16" s="6" t="s">
        <v>78</v>
      </c>
      <c r="B16" s="6" t="s">
        <v>699</v>
      </c>
      <c r="C16" s="6" t="s">
        <v>700</v>
      </c>
    </row>
    <row r="17" spans="1:3" x14ac:dyDescent="0.25">
      <c r="A17" s="6" t="s">
        <v>15</v>
      </c>
      <c r="B17" s="6" t="s">
        <v>701</v>
      </c>
      <c r="C17" s="6" t="s">
        <v>386</v>
      </c>
    </row>
    <row r="18" spans="1:3" x14ac:dyDescent="0.25">
      <c r="A18" s="6" t="s">
        <v>16</v>
      </c>
      <c r="B18" s="6" t="s">
        <v>702</v>
      </c>
      <c r="C18" s="6" t="s">
        <v>388</v>
      </c>
    </row>
    <row r="19" spans="1:3" x14ac:dyDescent="0.25">
      <c r="A19" s="6" t="s">
        <v>17</v>
      </c>
      <c r="B19" s="6" t="s">
        <v>703</v>
      </c>
      <c r="C19" s="6" t="s">
        <v>390</v>
      </c>
    </row>
    <row r="20" spans="1:3" x14ac:dyDescent="0.25">
      <c r="A20" s="6" t="s">
        <v>149</v>
      </c>
      <c r="B20" s="6" t="s">
        <v>704</v>
      </c>
      <c r="C20" s="6" t="s">
        <v>705</v>
      </c>
    </row>
    <row r="21" spans="1:3" x14ac:dyDescent="0.25">
      <c r="A21" s="6" t="s">
        <v>182</v>
      </c>
      <c r="B21" s="6" t="s">
        <v>706</v>
      </c>
      <c r="C21" s="6" t="s">
        <v>394</v>
      </c>
    </row>
    <row r="22" spans="1:3" x14ac:dyDescent="0.25">
      <c r="A22" s="6" t="s">
        <v>146</v>
      </c>
      <c r="B22" s="6" t="s">
        <v>707</v>
      </c>
      <c r="C22" s="6" t="s">
        <v>708</v>
      </c>
    </row>
    <row r="23" spans="1:3" x14ac:dyDescent="0.25">
      <c r="A23" s="6" t="s">
        <v>98</v>
      </c>
      <c r="B23" s="6" t="s">
        <v>709</v>
      </c>
      <c r="C23" s="6" t="s">
        <v>710</v>
      </c>
    </row>
    <row r="24" spans="1:3" x14ac:dyDescent="0.25">
      <c r="A24" s="6" t="s">
        <v>968</v>
      </c>
      <c r="B24" s="6" t="s">
        <v>711</v>
      </c>
      <c r="C24" s="6" t="s">
        <v>712</v>
      </c>
    </row>
    <row r="25" spans="1:3" x14ac:dyDescent="0.25">
      <c r="A25" s="67" t="s">
        <v>1132</v>
      </c>
      <c r="B25" s="67" t="s">
        <v>1136</v>
      </c>
      <c r="C25" s="67" t="s">
        <v>1135</v>
      </c>
    </row>
    <row r="26" spans="1:3" x14ac:dyDescent="0.25">
      <c r="A26" s="6" t="s">
        <v>18</v>
      </c>
      <c r="B26" s="6" t="s">
        <v>713</v>
      </c>
      <c r="C26" s="6" t="s">
        <v>396</v>
      </c>
    </row>
    <row r="27" spans="1:3" x14ac:dyDescent="0.25">
      <c r="A27" s="6" t="s">
        <v>19</v>
      </c>
      <c r="B27" s="6" t="s">
        <v>714</v>
      </c>
      <c r="C27" s="6" t="s">
        <v>715</v>
      </c>
    </row>
    <row r="28" spans="1:3" x14ac:dyDescent="0.25">
      <c r="A28" s="6" t="s">
        <v>20</v>
      </c>
      <c r="B28" s="6" t="s">
        <v>716</v>
      </c>
      <c r="C28" s="6" t="s">
        <v>717</v>
      </c>
    </row>
    <row r="29" spans="1:3" x14ac:dyDescent="0.25">
      <c r="A29" s="6" t="s">
        <v>994</v>
      </c>
      <c r="B29" s="6" t="s">
        <v>718</v>
      </c>
      <c r="C29" s="6" t="s">
        <v>719</v>
      </c>
    </row>
    <row r="30" spans="1:3" x14ac:dyDescent="0.25">
      <c r="A30" s="6" t="s">
        <v>54</v>
      </c>
      <c r="B30" s="6" t="s">
        <v>720</v>
      </c>
      <c r="C30" s="6" t="s">
        <v>400</v>
      </c>
    </row>
    <row r="31" spans="1:3" x14ac:dyDescent="0.25">
      <c r="A31" s="6" t="s">
        <v>79</v>
      </c>
      <c r="B31" s="6" t="s">
        <v>721</v>
      </c>
      <c r="C31" s="6" t="s">
        <v>402</v>
      </c>
    </row>
    <row r="32" spans="1:3" x14ac:dyDescent="0.25">
      <c r="A32" s="6" t="s">
        <v>90</v>
      </c>
      <c r="B32" s="6" t="s">
        <v>722</v>
      </c>
      <c r="C32" s="6" t="s">
        <v>404</v>
      </c>
    </row>
    <row r="33" spans="1:3" x14ac:dyDescent="0.25">
      <c r="A33" s="6" t="s">
        <v>192</v>
      </c>
      <c r="B33" s="6" t="s">
        <v>723</v>
      </c>
      <c r="C33" s="6" t="s">
        <v>406</v>
      </c>
    </row>
    <row r="34" spans="1:3" x14ac:dyDescent="0.25">
      <c r="A34" s="6" t="s">
        <v>99</v>
      </c>
      <c r="B34" s="6" t="s">
        <v>724</v>
      </c>
      <c r="C34" s="6" t="s">
        <v>408</v>
      </c>
    </row>
    <row r="35" spans="1:3" x14ac:dyDescent="0.25">
      <c r="A35" s="6" t="s">
        <v>195</v>
      </c>
      <c r="B35" s="6" t="s">
        <v>725</v>
      </c>
      <c r="C35" s="6" t="s">
        <v>726</v>
      </c>
    </row>
    <row r="36" spans="1:3" x14ac:dyDescent="0.25">
      <c r="A36" s="6" t="s">
        <v>21</v>
      </c>
      <c r="B36" s="6" t="s">
        <v>727</v>
      </c>
      <c r="C36" s="6" t="s">
        <v>728</v>
      </c>
    </row>
    <row r="37" spans="1:3" x14ac:dyDescent="0.25">
      <c r="A37" s="6" t="s">
        <v>22</v>
      </c>
      <c r="B37" s="6" t="s">
        <v>729</v>
      </c>
      <c r="C37" s="6" t="s">
        <v>414</v>
      </c>
    </row>
    <row r="38" spans="1:3" x14ac:dyDescent="0.25">
      <c r="A38" s="6" t="s">
        <v>23</v>
      </c>
      <c r="B38" s="6" t="s">
        <v>730</v>
      </c>
      <c r="C38" s="6" t="s">
        <v>731</v>
      </c>
    </row>
    <row r="39" spans="1:3" x14ac:dyDescent="0.25">
      <c r="A39" s="6" t="s">
        <v>201</v>
      </c>
      <c r="B39" s="6" t="s">
        <v>732</v>
      </c>
      <c r="C39" s="6" t="s">
        <v>416</v>
      </c>
    </row>
    <row r="40" spans="1:3" x14ac:dyDescent="0.25">
      <c r="A40" s="6" t="s">
        <v>39</v>
      </c>
      <c r="B40" s="6" t="s">
        <v>733</v>
      </c>
      <c r="C40" s="6" t="s">
        <v>418</v>
      </c>
    </row>
    <row r="41" spans="1:3" x14ac:dyDescent="0.25">
      <c r="A41" s="6" t="s">
        <v>40</v>
      </c>
      <c r="B41" s="6" t="s">
        <v>734</v>
      </c>
      <c r="C41" s="6" t="s">
        <v>420</v>
      </c>
    </row>
    <row r="42" spans="1:3" x14ac:dyDescent="0.25">
      <c r="A42" s="6" t="s">
        <v>58</v>
      </c>
      <c r="B42" s="6" t="s">
        <v>735</v>
      </c>
      <c r="C42" s="6" t="s">
        <v>736</v>
      </c>
    </row>
    <row r="43" spans="1:3" x14ac:dyDescent="0.25">
      <c r="A43" s="6" t="s">
        <v>41</v>
      </c>
      <c r="B43" s="6" t="s">
        <v>737</v>
      </c>
      <c r="C43" s="6" t="s">
        <v>422</v>
      </c>
    </row>
    <row r="44" spans="1:3" x14ac:dyDescent="0.25">
      <c r="A44" s="6" t="s">
        <v>80</v>
      </c>
      <c r="B44" s="6" t="s">
        <v>738</v>
      </c>
      <c r="C44" s="6" t="s">
        <v>739</v>
      </c>
    </row>
    <row r="45" spans="1:3" x14ac:dyDescent="0.25">
      <c r="A45" s="6" t="s">
        <v>42</v>
      </c>
      <c r="B45" s="6" t="s">
        <v>740</v>
      </c>
      <c r="C45" s="6" t="s">
        <v>424</v>
      </c>
    </row>
    <row r="46" spans="1:3" x14ac:dyDescent="0.25">
      <c r="A46" s="6" t="s">
        <v>38</v>
      </c>
      <c r="B46" s="6" t="s">
        <v>741</v>
      </c>
      <c r="C46" s="6" t="s">
        <v>428</v>
      </c>
    </row>
    <row r="47" spans="1:3" x14ac:dyDescent="0.25">
      <c r="A47" s="6" t="s">
        <v>27</v>
      </c>
      <c r="B47" s="6" t="s">
        <v>742</v>
      </c>
      <c r="C47" s="6" t="s">
        <v>430</v>
      </c>
    </row>
    <row r="48" spans="1:3" x14ac:dyDescent="0.25">
      <c r="A48" s="6" t="s">
        <v>995</v>
      </c>
      <c r="B48" s="6" t="s">
        <v>743</v>
      </c>
      <c r="C48" s="6" t="s">
        <v>744</v>
      </c>
    </row>
    <row r="49" spans="1:3" x14ac:dyDescent="0.25">
      <c r="A49" s="6" t="s">
        <v>209</v>
      </c>
      <c r="B49" s="6" t="s">
        <v>745</v>
      </c>
      <c r="C49" s="6" t="s">
        <v>432</v>
      </c>
    </row>
    <row r="50" spans="1:3" x14ac:dyDescent="0.25">
      <c r="A50" s="6" t="s">
        <v>211</v>
      </c>
      <c r="B50" s="6" t="s">
        <v>746</v>
      </c>
      <c r="C50" s="6" t="s">
        <v>437</v>
      </c>
    </row>
    <row r="51" spans="1:3" x14ac:dyDescent="0.25">
      <c r="A51" s="6" t="s">
        <v>213</v>
      </c>
      <c r="B51" s="6" t="s">
        <v>747</v>
      </c>
      <c r="C51" s="6" t="s">
        <v>439</v>
      </c>
    </row>
    <row r="52" spans="1:3" x14ac:dyDescent="0.25">
      <c r="A52" s="6" t="s">
        <v>43</v>
      </c>
      <c r="B52" s="6" t="s">
        <v>748</v>
      </c>
      <c r="C52" s="6" t="s">
        <v>749</v>
      </c>
    </row>
    <row r="53" spans="1:3" x14ac:dyDescent="0.25">
      <c r="A53" s="6" t="s">
        <v>996</v>
      </c>
      <c r="B53" s="6" t="s">
        <v>750</v>
      </c>
      <c r="C53" s="6" t="s">
        <v>751</v>
      </c>
    </row>
    <row r="54" spans="1:3" x14ac:dyDescent="0.25">
      <c r="A54" s="42" t="s">
        <v>1019</v>
      </c>
      <c r="B54" s="42" t="s">
        <v>1023</v>
      </c>
      <c r="C54" s="42" t="s">
        <v>1022</v>
      </c>
    </row>
    <row r="55" spans="1:3" x14ac:dyDescent="0.25">
      <c r="A55" s="6" t="s">
        <v>997</v>
      </c>
      <c r="B55" s="6" t="s">
        <v>752</v>
      </c>
      <c r="C55" s="6" t="s">
        <v>753</v>
      </c>
    </row>
    <row r="56" spans="1:3" x14ac:dyDescent="0.25">
      <c r="A56" s="6" t="s">
        <v>998</v>
      </c>
      <c r="B56" s="6" t="s">
        <v>754</v>
      </c>
      <c r="C56" s="6" t="s">
        <v>755</v>
      </c>
    </row>
    <row r="57" spans="1:3" x14ac:dyDescent="0.25">
      <c r="A57" s="6" t="s">
        <v>977</v>
      </c>
      <c r="B57" s="6" t="s">
        <v>756</v>
      </c>
      <c r="C57" s="6" t="s">
        <v>446</v>
      </c>
    </row>
    <row r="58" spans="1:3" x14ac:dyDescent="0.25">
      <c r="A58" s="6" t="s">
        <v>978</v>
      </c>
      <c r="B58" s="6" t="s">
        <v>757</v>
      </c>
      <c r="C58" s="6" t="s">
        <v>758</v>
      </c>
    </row>
    <row r="59" spans="1:3" x14ac:dyDescent="0.25">
      <c r="A59" s="6" t="s">
        <v>130</v>
      </c>
      <c r="B59" s="6" t="s">
        <v>759</v>
      </c>
      <c r="C59" s="6" t="s">
        <v>760</v>
      </c>
    </row>
    <row r="60" spans="1:3" x14ac:dyDescent="0.25">
      <c r="A60" s="6" t="s">
        <v>980</v>
      </c>
      <c r="B60" s="6" t="s">
        <v>761</v>
      </c>
      <c r="C60" s="6" t="s">
        <v>762</v>
      </c>
    </row>
    <row r="61" spans="1:3" x14ac:dyDescent="0.25">
      <c r="A61" s="6" t="s">
        <v>137</v>
      </c>
      <c r="B61" s="6" t="s">
        <v>763</v>
      </c>
      <c r="C61" s="6" t="s">
        <v>456</v>
      </c>
    </row>
    <row r="62" spans="1:3" x14ac:dyDescent="0.25">
      <c r="A62" s="6" t="s">
        <v>219</v>
      </c>
      <c r="B62" s="6" t="s">
        <v>764</v>
      </c>
      <c r="C62" s="6" t="s">
        <v>458</v>
      </c>
    </row>
    <row r="63" spans="1:3" x14ac:dyDescent="0.25">
      <c r="A63" s="6" t="s">
        <v>138</v>
      </c>
      <c r="B63" s="6" t="s">
        <v>765</v>
      </c>
      <c r="C63" s="6" t="s">
        <v>766</v>
      </c>
    </row>
    <row r="64" spans="1:3" x14ac:dyDescent="0.25">
      <c r="A64" s="6" t="s">
        <v>225</v>
      </c>
      <c r="B64" s="6" t="s">
        <v>767</v>
      </c>
      <c r="C64" s="6" t="s">
        <v>768</v>
      </c>
    </row>
    <row r="65" spans="1:3" x14ac:dyDescent="0.25">
      <c r="A65" s="6" t="s">
        <v>999</v>
      </c>
      <c r="B65" s="6" t="s">
        <v>769</v>
      </c>
      <c r="C65" s="6" t="s">
        <v>770</v>
      </c>
    </row>
    <row r="66" spans="1:3" x14ac:dyDescent="0.25">
      <c r="A66" s="63" t="s">
        <v>1125</v>
      </c>
      <c r="B66" s="63" t="s">
        <v>1129</v>
      </c>
      <c r="C66" s="63" t="s">
        <v>1128</v>
      </c>
    </row>
    <row r="67" spans="1:3" x14ac:dyDescent="0.25">
      <c r="A67" s="61" t="s">
        <v>1120</v>
      </c>
      <c r="B67" s="61" t="s">
        <v>1124</v>
      </c>
      <c r="C67" s="61" t="s">
        <v>1123</v>
      </c>
    </row>
    <row r="68" spans="1:3" x14ac:dyDescent="0.25">
      <c r="A68" s="70" t="s">
        <v>1140</v>
      </c>
      <c r="B68" s="70" t="s">
        <v>1144</v>
      </c>
      <c r="C68" s="70" t="s">
        <v>1143</v>
      </c>
    </row>
    <row r="69" spans="1:3" x14ac:dyDescent="0.25">
      <c r="A69" s="6" t="s">
        <v>140</v>
      </c>
      <c r="B69" s="6" t="s">
        <v>771</v>
      </c>
      <c r="C69" s="6" t="s">
        <v>772</v>
      </c>
    </row>
    <row r="70" spans="1:3" x14ac:dyDescent="0.25">
      <c r="A70" s="86" t="s">
        <v>1198</v>
      </c>
      <c r="B70" s="86" t="s">
        <v>1202</v>
      </c>
      <c r="C70" s="86" t="s">
        <v>1201</v>
      </c>
    </row>
    <row r="71" spans="1:3" x14ac:dyDescent="0.25">
      <c r="A71" s="6" t="s">
        <v>44</v>
      </c>
      <c r="B71" s="6" t="s">
        <v>773</v>
      </c>
      <c r="C71" s="6" t="s">
        <v>774</v>
      </c>
    </row>
    <row r="72" spans="1:3" x14ac:dyDescent="0.25">
      <c r="A72" s="6" t="s">
        <v>1000</v>
      </c>
      <c r="B72" s="6" t="s">
        <v>775</v>
      </c>
      <c r="C72" s="6" t="s">
        <v>776</v>
      </c>
    </row>
    <row r="73" spans="1:3" x14ac:dyDescent="0.25">
      <c r="A73" s="6" t="s">
        <v>45</v>
      </c>
      <c r="B73" s="6" t="s">
        <v>777</v>
      </c>
      <c r="C73" s="6" t="s">
        <v>778</v>
      </c>
    </row>
    <row r="74" spans="1:3" x14ac:dyDescent="0.25">
      <c r="A74" s="6" t="s">
        <v>46</v>
      </c>
      <c r="B74" s="6" t="s">
        <v>779</v>
      </c>
      <c r="C74" s="6" t="s">
        <v>468</v>
      </c>
    </row>
    <row r="75" spans="1:3" x14ac:dyDescent="0.25">
      <c r="A75" s="6" t="s">
        <v>1001</v>
      </c>
      <c r="B75" s="6" t="s">
        <v>780</v>
      </c>
      <c r="C75" s="6" t="s">
        <v>781</v>
      </c>
    </row>
    <row r="76" spans="1:3" x14ac:dyDescent="0.25">
      <c r="A76" s="6" t="s">
        <v>59</v>
      </c>
      <c r="B76" s="6" t="s">
        <v>782</v>
      </c>
      <c r="C76" s="6" t="s">
        <v>470</v>
      </c>
    </row>
    <row r="77" spans="1:3" x14ac:dyDescent="0.25">
      <c r="A77" s="6" t="s">
        <v>1002</v>
      </c>
      <c r="B77" s="6" t="s">
        <v>783</v>
      </c>
      <c r="C77" s="6" t="s">
        <v>784</v>
      </c>
    </row>
    <row r="78" spans="1:3" x14ac:dyDescent="0.25">
      <c r="A78" s="6" t="s">
        <v>1003</v>
      </c>
      <c r="B78" s="6" t="s">
        <v>785</v>
      </c>
      <c r="C78" s="6" t="s">
        <v>786</v>
      </c>
    </row>
    <row r="79" spans="1:3" x14ac:dyDescent="0.25">
      <c r="A79" s="6" t="s">
        <v>1004</v>
      </c>
      <c r="B79" s="6" t="s">
        <v>787</v>
      </c>
      <c r="C79" s="6" t="s">
        <v>788</v>
      </c>
    </row>
    <row r="80" spans="1:3" x14ac:dyDescent="0.25">
      <c r="A80" s="6" t="s">
        <v>81</v>
      </c>
      <c r="B80" s="6" t="s">
        <v>789</v>
      </c>
      <c r="C80" s="6" t="s">
        <v>472</v>
      </c>
    </row>
    <row r="81" spans="1:3" x14ac:dyDescent="0.25">
      <c r="A81" s="6" t="s">
        <v>82</v>
      </c>
      <c r="B81" s="6" t="s">
        <v>790</v>
      </c>
      <c r="C81" s="6" t="s">
        <v>791</v>
      </c>
    </row>
    <row r="82" spans="1:3" x14ac:dyDescent="0.25">
      <c r="A82" s="6" t="s">
        <v>91</v>
      </c>
      <c r="B82" s="6" t="s">
        <v>792</v>
      </c>
      <c r="C82" s="6" t="s">
        <v>476</v>
      </c>
    </row>
    <row r="83" spans="1:3" x14ac:dyDescent="0.25">
      <c r="A83" s="6" t="s">
        <v>83</v>
      </c>
      <c r="B83" s="6" t="s">
        <v>793</v>
      </c>
      <c r="C83" s="6" t="s">
        <v>794</v>
      </c>
    </row>
    <row r="84" spans="1:3" x14ac:dyDescent="0.25">
      <c r="A84" s="55" t="s">
        <v>1050</v>
      </c>
      <c r="B84" s="55" t="s">
        <v>1061</v>
      </c>
      <c r="C84" s="55" t="s">
        <v>1060</v>
      </c>
    </row>
    <row r="85" spans="1:3" x14ac:dyDescent="0.25">
      <c r="A85" s="6" t="s">
        <v>92</v>
      </c>
      <c r="B85" s="6" t="s">
        <v>795</v>
      </c>
      <c r="C85" s="6" t="s">
        <v>796</v>
      </c>
    </row>
    <row r="86" spans="1:3" x14ac:dyDescent="0.25">
      <c r="A86" s="6" t="s">
        <v>28</v>
      </c>
      <c r="B86" s="6" t="s">
        <v>797</v>
      </c>
      <c r="C86" s="6" t="s">
        <v>480</v>
      </c>
    </row>
    <row r="87" spans="1:3" x14ac:dyDescent="0.25">
      <c r="A87" s="6" t="s">
        <v>84</v>
      </c>
      <c r="B87" s="6" t="s">
        <v>798</v>
      </c>
      <c r="C87" s="6" t="s">
        <v>799</v>
      </c>
    </row>
    <row r="88" spans="1:3" x14ac:dyDescent="0.25">
      <c r="A88" s="6" t="s">
        <v>100</v>
      </c>
      <c r="B88" s="6" t="s">
        <v>800</v>
      </c>
      <c r="C88" s="6" t="s">
        <v>482</v>
      </c>
    </row>
    <row r="89" spans="1:3" x14ac:dyDescent="0.25">
      <c r="A89" s="6" t="s">
        <v>101</v>
      </c>
      <c r="B89" s="6" t="s">
        <v>801</v>
      </c>
      <c r="C89" s="6" t="s">
        <v>484</v>
      </c>
    </row>
    <row r="90" spans="1:3" x14ac:dyDescent="0.25">
      <c r="A90" s="6" t="s">
        <v>93</v>
      </c>
      <c r="B90" s="6" t="s">
        <v>802</v>
      </c>
      <c r="C90" s="6" t="s">
        <v>486</v>
      </c>
    </row>
    <row r="91" spans="1:3" x14ac:dyDescent="0.25">
      <c r="A91" s="6" t="s">
        <v>7</v>
      </c>
      <c r="B91" s="6" t="s">
        <v>803</v>
      </c>
      <c r="C91" s="6" t="s">
        <v>804</v>
      </c>
    </row>
    <row r="92" spans="1:3" x14ac:dyDescent="0.25">
      <c r="A92" s="68" t="s">
        <v>60</v>
      </c>
      <c r="B92" s="68" t="s">
        <v>1139</v>
      </c>
      <c r="C92" s="68" t="s">
        <v>1138</v>
      </c>
    </row>
    <row r="93" spans="1:3" x14ac:dyDescent="0.25">
      <c r="A93" s="6" t="s">
        <v>61</v>
      </c>
      <c r="B93" s="6" t="s">
        <v>805</v>
      </c>
      <c r="C93" s="6" t="s">
        <v>489</v>
      </c>
    </row>
    <row r="94" spans="1:3" x14ac:dyDescent="0.25">
      <c r="A94" s="6" t="s">
        <v>62</v>
      </c>
      <c r="B94" s="6" t="s">
        <v>806</v>
      </c>
      <c r="C94" s="6" t="s">
        <v>807</v>
      </c>
    </row>
    <row r="95" spans="1:3" x14ac:dyDescent="0.25">
      <c r="A95" s="55" t="s">
        <v>1053</v>
      </c>
      <c r="B95" s="55" t="s">
        <v>1065</v>
      </c>
      <c r="C95" s="55" t="s">
        <v>1064</v>
      </c>
    </row>
    <row r="96" spans="1:3" x14ac:dyDescent="0.25">
      <c r="A96" s="6" t="s">
        <v>29</v>
      </c>
      <c r="B96" s="6" t="s">
        <v>808</v>
      </c>
      <c r="C96" s="6" t="s">
        <v>491</v>
      </c>
    </row>
    <row r="97" spans="1:3" x14ac:dyDescent="0.25">
      <c r="A97" s="6" t="s">
        <v>1005</v>
      </c>
      <c r="B97" s="6" t="s">
        <v>809</v>
      </c>
      <c r="C97" s="6" t="s">
        <v>810</v>
      </c>
    </row>
    <row r="98" spans="1:3" x14ac:dyDescent="0.25">
      <c r="A98" s="6" t="s">
        <v>0</v>
      </c>
      <c r="B98" s="6" t="s">
        <v>811</v>
      </c>
      <c r="C98" s="6" t="s">
        <v>493</v>
      </c>
    </row>
    <row r="99" spans="1:3" x14ac:dyDescent="0.25">
      <c r="A99" s="6" t="s">
        <v>63</v>
      </c>
      <c r="B99" s="6" t="s">
        <v>812</v>
      </c>
      <c r="C99" s="6" t="s">
        <v>495</v>
      </c>
    </row>
    <row r="100" spans="1:3" x14ac:dyDescent="0.25">
      <c r="A100" s="6" t="s">
        <v>1</v>
      </c>
      <c r="B100" s="6" t="s">
        <v>813</v>
      </c>
      <c r="C100" s="6" t="s">
        <v>497</v>
      </c>
    </row>
    <row r="101" spans="1:3" x14ac:dyDescent="0.25">
      <c r="A101" s="6" t="s">
        <v>2</v>
      </c>
      <c r="B101" s="6" t="s">
        <v>814</v>
      </c>
      <c r="C101" s="6" t="s">
        <v>499</v>
      </c>
    </row>
    <row r="102" spans="1:3" x14ac:dyDescent="0.25">
      <c r="A102" s="6" t="s">
        <v>97</v>
      </c>
      <c r="B102" s="6" t="s">
        <v>815</v>
      </c>
      <c r="C102" s="6" t="s">
        <v>816</v>
      </c>
    </row>
    <row r="103" spans="1:3" x14ac:dyDescent="0.25">
      <c r="A103" s="6" t="s">
        <v>30</v>
      </c>
      <c r="B103" s="6" t="s">
        <v>817</v>
      </c>
      <c r="C103" s="6" t="s">
        <v>818</v>
      </c>
    </row>
    <row r="104" spans="1:3" x14ac:dyDescent="0.25">
      <c r="A104" s="6" t="s">
        <v>3</v>
      </c>
      <c r="B104" s="6" t="s">
        <v>819</v>
      </c>
      <c r="C104" s="6" t="s">
        <v>507</v>
      </c>
    </row>
    <row r="105" spans="1:3" x14ac:dyDescent="0.25">
      <c r="A105" s="6" t="s">
        <v>102</v>
      </c>
      <c r="B105" s="6" t="s">
        <v>820</v>
      </c>
      <c r="C105" s="6" t="s">
        <v>509</v>
      </c>
    </row>
    <row r="106" spans="1:3" x14ac:dyDescent="0.25">
      <c r="A106" s="6" t="s">
        <v>94</v>
      </c>
      <c r="B106" s="6" t="s">
        <v>821</v>
      </c>
      <c r="C106" s="6" t="s">
        <v>511</v>
      </c>
    </row>
    <row r="107" spans="1:3" x14ac:dyDescent="0.25">
      <c r="A107" s="59" t="s">
        <v>176</v>
      </c>
      <c r="B107" s="6" t="s">
        <v>822</v>
      </c>
      <c r="C107" s="6" t="s">
        <v>823</v>
      </c>
    </row>
    <row r="108" spans="1:3" x14ac:dyDescent="0.25">
      <c r="A108" s="6" t="s">
        <v>31</v>
      </c>
      <c r="B108" s="6" t="s">
        <v>822</v>
      </c>
      <c r="C108" s="6" t="s">
        <v>823</v>
      </c>
    </row>
    <row r="109" spans="1:3" x14ac:dyDescent="0.25">
      <c r="A109" s="6" t="s">
        <v>256</v>
      </c>
      <c r="B109" s="6" t="s">
        <v>824</v>
      </c>
      <c r="C109" s="6" t="s">
        <v>416</v>
      </c>
    </row>
    <row r="110" spans="1:3" x14ac:dyDescent="0.25">
      <c r="A110" s="6" t="s">
        <v>64</v>
      </c>
      <c r="B110" s="6" t="s">
        <v>825</v>
      </c>
      <c r="C110" s="6" t="s">
        <v>826</v>
      </c>
    </row>
    <row r="111" spans="1:3" x14ac:dyDescent="0.25">
      <c r="A111" s="6" t="s">
        <v>103</v>
      </c>
      <c r="B111" s="6" t="s">
        <v>827</v>
      </c>
      <c r="C111" s="6" t="s">
        <v>517</v>
      </c>
    </row>
    <row r="112" spans="1:3" x14ac:dyDescent="0.25">
      <c r="A112" s="6" t="s">
        <v>104</v>
      </c>
      <c r="B112" s="6" t="s">
        <v>828</v>
      </c>
      <c r="C112" s="6" t="s">
        <v>519</v>
      </c>
    </row>
    <row r="113" spans="1:3" x14ac:dyDescent="0.25">
      <c r="A113" s="6" t="s">
        <v>1006</v>
      </c>
      <c r="B113" s="6" t="s">
        <v>829</v>
      </c>
      <c r="C113" s="6" t="s">
        <v>830</v>
      </c>
    </row>
    <row r="114" spans="1:3" x14ac:dyDescent="0.25">
      <c r="A114" s="6" t="s">
        <v>95</v>
      </c>
      <c r="B114" s="6" t="s">
        <v>831</v>
      </c>
      <c r="C114" s="6" t="s">
        <v>832</v>
      </c>
    </row>
    <row r="115" spans="1:3" x14ac:dyDescent="0.25">
      <c r="A115" s="6" t="s">
        <v>127</v>
      </c>
      <c r="B115" s="6" t="s">
        <v>833</v>
      </c>
      <c r="C115" s="6" t="s">
        <v>521</v>
      </c>
    </row>
    <row r="116" spans="1:3" x14ac:dyDescent="0.25">
      <c r="A116" s="6" t="s">
        <v>87</v>
      </c>
      <c r="B116" s="6" t="s">
        <v>834</v>
      </c>
      <c r="C116" s="6" t="s">
        <v>523</v>
      </c>
    </row>
    <row r="117" spans="1:3" x14ac:dyDescent="0.25">
      <c r="A117" s="6" t="s">
        <v>96</v>
      </c>
      <c r="B117" s="6" t="s">
        <v>835</v>
      </c>
      <c r="C117" s="6" t="s">
        <v>836</v>
      </c>
    </row>
    <row r="118" spans="1:3" x14ac:dyDescent="0.25">
      <c r="A118" s="6" t="s">
        <v>33</v>
      </c>
      <c r="B118" s="6" t="s">
        <v>837</v>
      </c>
      <c r="C118" s="6" t="s">
        <v>529</v>
      </c>
    </row>
    <row r="119" spans="1:3" x14ac:dyDescent="0.25">
      <c r="A119" s="6" t="s">
        <v>34</v>
      </c>
      <c r="B119" s="6" t="s">
        <v>838</v>
      </c>
      <c r="C119" s="6" t="s">
        <v>529</v>
      </c>
    </row>
    <row r="120" spans="1:3" x14ac:dyDescent="0.25">
      <c r="A120" s="6" t="s">
        <v>263</v>
      </c>
      <c r="B120" s="6" t="s">
        <v>839</v>
      </c>
      <c r="C120" s="6" t="s">
        <v>531</v>
      </c>
    </row>
    <row r="121" spans="1:3" x14ac:dyDescent="0.25">
      <c r="A121" s="6" t="s">
        <v>265</v>
      </c>
      <c r="B121" s="6" t="s">
        <v>840</v>
      </c>
      <c r="C121" s="6" t="s">
        <v>533</v>
      </c>
    </row>
    <row r="122" spans="1:3" x14ac:dyDescent="0.25">
      <c r="A122" s="6" t="s">
        <v>35</v>
      </c>
      <c r="B122" s="6" t="s">
        <v>841</v>
      </c>
      <c r="C122" s="6" t="s">
        <v>535</v>
      </c>
    </row>
    <row r="123" spans="1:3" x14ac:dyDescent="0.25">
      <c r="A123" s="6" t="s">
        <v>1007</v>
      </c>
      <c r="B123" s="6" t="s">
        <v>842</v>
      </c>
      <c r="C123" s="6" t="s">
        <v>843</v>
      </c>
    </row>
    <row r="124" spans="1:3" x14ac:dyDescent="0.25">
      <c r="A124" s="6" t="s">
        <v>88</v>
      </c>
      <c r="B124" s="6" t="s">
        <v>844</v>
      </c>
      <c r="C124" s="6" t="s">
        <v>537</v>
      </c>
    </row>
    <row r="125" spans="1:3" x14ac:dyDescent="0.25">
      <c r="A125" s="6" t="s">
        <v>128</v>
      </c>
      <c r="B125" s="6" t="s">
        <v>845</v>
      </c>
      <c r="C125" s="6" t="s">
        <v>846</v>
      </c>
    </row>
    <row r="126" spans="1:3" x14ac:dyDescent="0.25">
      <c r="A126" s="6" t="s">
        <v>982</v>
      </c>
      <c r="B126" s="6" t="s">
        <v>847</v>
      </c>
      <c r="C126" s="6" t="s">
        <v>539</v>
      </c>
    </row>
    <row r="127" spans="1:3" x14ac:dyDescent="0.25">
      <c r="A127" s="6" t="s">
        <v>983</v>
      </c>
      <c r="B127" s="6" t="s">
        <v>848</v>
      </c>
      <c r="C127" s="6" t="s">
        <v>541</v>
      </c>
    </row>
    <row r="128" spans="1:3" x14ac:dyDescent="0.25">
      <c r="A128" s="6" t="s">
        <v>37</v>
      </c>
      <c r="B128" s="6" t="s">
        <v>849</v>
      </c>
      <c r="C128" s="6" t="s">
        <v>850</v>
      </c>
    </row>
    <row r="129" spans="1:3" x14ac:dyDescent="0.25">
      <c r="A129" s="6" t="s">
        <v>65</v>
      </c>
      <c r="B129" s="6" t="s">
        <v>851</v>
      </c>
      <c r="C129" s="6" t="s">
        <v>852</v>
      </c>
    </row>
    <row r="130" spans="1:3" x14ac:dyDescent="0.25">
      <c r="A130" s="6" t="s">
        <v>1008</v>
      </c>
      <c r="B130" s="6" t="s">
        <v>853</v>
      </c>
      <c r="C130" s="6" t="s">
        <v>854</v>
      </c>
    </row>
    <row r="131" spans="1:3" x14ac:dyDescent="0.25">
      <c r="A131" s="6" t="s">
        <v>1009</v>
      </c>
      <c r="B131" s="6" t="s">
        <v>855</v>
      </c>
      <c r="C131" s="6" t="s">
        <v>856</v>
      </c>
    </row>
    <row r="132" spans="1:3" x14ac:dyDescent="0.25">
      <c r="A132" s="6" t="s">
        <v>66</v>
      </c>
      <c r="B132" s="6" t="s">
        <v>857</v>
      </c>
      <c r="C132" s="6" t="s">
        <v>858</v>
      </c>
    </row>
    <row r="133" spans="1:3" x14ac:dyDescent="0.25">
      <c r="A133" s="6" t="s">
        <v>67</v>
      </c>
      <c r="B133" s="6" t="s">
        <v>859</v>
      </c>
      <c r="C133" s="6" t="s">
        <v>860</v>
      </c>
    </row>
    <row r="134" spans="1:3" x14ac:dyDescent="0.25">
      <c r="A134" s="6" t="s">
        <v>141</v>
      </c>
      <c r="B134" s="6" t="s">
        <v>861</v>
      </c>
      <c r="C134" s="6" t="s">
        <v>545</v>
      </c>
    </row>
    <row r="135" spans="1:3" x14ac:dyDescent="0.25">
      <c r="A135" s="6" t="s">
        <v>142</v>
      </c>
      <c r="B135" s="6" t="s">
        <v>862</v>
      </c>
      <c r="C135" s="6" t="s">
        <v>547</v>
      </c>
    </row>
    <row r="136" spans="1:3" x14ac:dyDescent="0.25">
      <c r="A136" s="6" t="s">
        <v>68</v>
      </c>
      <c r="B136" s="6" t="s">
        <v>863</v>
      </c>
      <c r="C136" s="6" t="s">
        <v>549</v>
      </c>
    </row>
    <row r="137" spans="1:3" x14ac:dyDescent="0.25">
      <c r="A137" s="6" t="s">
        <v>1010</v>
      </c>
      <c r="B137" s="6" t="s">
        <v>864</v>
      </c>
      <c r="C137" s="6" t="s">
        <v>865</v>
      </c>
    </row>
    <row r="138" spans="1:3" x14ac:dyDescent="0.25">
      <c r="A138" s="6" t="s">
        <v>143</v>
      </c>
      <c r="B138" s="6" t="s">
        <v>866</v>
      </c>
      <c r="C138" s="6" t="s">
        <v>551</v>
      </c>
    </row>
    <row r="139" spans="1:3" x14ac:dyDescent="0.25">
      <c r="A139" s="6" t="s">
        <v>147</v>
      </c>
      <c r="B139" s="6" t="s">
        <v>867</v>
      </c>
      <c r="C139" s="6" t="s">
        <v>555</v>
      </c>
    </row>
    <row r="140" spans="1:3" x14ac:dyDescent="0.25">
      <c r="A140" s="6" t="s">
        <v>148</v>
      </c>
      <c r="B140" s="6" t="s">
        <v>868</v>
      </c>
      <c r="C140" s="6" t="s">
        <v>869</v>
      </c>
    </row>
    <row r="141" spans="1:3" x14ac:dyDescent="0.25">
      <c r="A141" s="6" t="s">
        <v>8</v>
      </c>
      <c r="B141" s="6" t="s">
        <v>870</v>
      </c>
      <c r="C141" s="6" t="s">
        <v>559</v>
      </c>
    </row>
    <row r="142" spans="1:3" x14ac:dyDescent="0.25">
      <c r="A142" s="6" t="s">
        <v>1011</v>
      </c>
      <c r="B142" s="6" t="s">
        <v>871</v>
      </c>
      <c r="C142" s="6" t="s">
        <v>872</v>
      </c>
    </row>
    <row r="143" spans="1:3" x14ac:dyDescent="0.25">
      <c r="A143" s="6" t="s">
        <v>69</v>
      </c>
      <c r="B143" s="6" t="s">
        <v>873</v>
      </c>
      <c r="C143" s="6" t="s">
        <v>561</v>
      </c>
    </row>
    <row r="144" spans="1:3" x14ac:dyDescent="0.25">
      <c r="A144" s="6" t="s">
        <v>50</v>
      </c>
      <c r="B144" s="6" t="s">
        <v>874</v>
      </c>
      <c r="C144" s="6" t="s">
        <v>563</v>
      </c>
    </row>
    <row r="145" spans="1:3" x14ac:dyDescent="0.25">
      <c r="A145" s="6" t="s">
        <v>9</v>
      </c>
      <c r="B145" s="6" t="s">
        <v>875</v>
      </c>
      <c r="C145" s="6" t="s">
        <v>565</v>
      </c>
    </row>
    <row r="146" spans="1:3" x14ac:dyDescent="0.25">
      <c r="A146" s="6" t="s">
        <v>70</v>
      </c>
      <c r="B146" s="6" t="s">
        <v>876</v>
      </c>
      <c r="C146" s="6" t="s">
        <v>877</v>
      </c>
    </row>
    <row r="147" spans="1:3" x14ac:dyDescent="0.25">
      <c r="A147" s="6" t="s">
        <v>71</v>
      </c>
      <c r="B147" s="6" t="s">
        <v>878</v>
      </c>
      <c r="C147" s="6" t="s">
        <v>567</v>
      </c>
    </row>
    <row r="148" spans="1:3" x14ac:dyDescent="0.25">
      <c r="A148" s="6" t="s">
        <v>10</v>
      </c>
      <c r="B148" s="6" t="s">
        <v>879</v>
      </c>
      <c r="C148" s="6" t="s">
        <v>569</v>
      </c>
    </row>
    <row r="149" spans="1:3" x14ac:dyDescent="0.25">
      <c r="A149" s="6" t="s">
        <v>11</v>
      </c>
      <c r="B149" s="6" t="s">
        <v>880</v>
      </c>
      <c r="C149" s="6" t="s">
        <v>881</v>
      </c>
    </row>
    <row r="150" spans="1:3" x14ac:dyDescent="0.25">
      <c r="A150" s="6" t="s">
        <v>72</v>
      </c>
      <c r="B150" s="6" t="s">
        <v>882</v>
      </c>
      <c r="C150" s="6" t="s">
        <v>883</v>
      </c>
    </row>
    <row r="151" spans="1:3" x14ac:dyDescent="0.25">
      <c r="A151" s="6" t="s">
        <v>1012</v>
      </c>
      <c r="B151" s="6" t="s">
        <v>884</v>
      </c>
      <c r="C151" s="6" t="s">
        <v>885</v>
      </c>
    </row>
    <row r="152" spans="1:3" x14ac:dyDescent="0.25">
      <c r="A152" s="6" t="s">
        <v>12</v>
      </c>
      <c r="B152" s="6" t="s">
        <v>886</v>
      </c>
      <c r="C152" s="6" t="s">
        <v>574</v>
      </c>
    </row>
    <row r="153" spans="1:3" x14ac:dyDescent="0.25">
      <c r="A153" s="50" t="s">
        <v>1035</v>
      </c>
      <c r="B153" s="6" t="s">
        <v>1042</v>
      </c>
      <c r="C153" s="50" t="s">
        <v>1041</v>
      </c>
    </row>
    <row r="154" spans="1:3" x14ac:dyDescent="0.25">
      <c r="A154" s="50" t="s">
        <v>1037</v>
      </c>
      <c r="B154" s="6" t="s">
        <v>1043</v>
      </c>
      <c r="C154" s="50" t="s">
        <v>1041</v>
      </c>
    </row>
    <row r="155" spans="1:3" x14ac:dyDescent="0.25">
      <c r="A155" s="6" t="s">
        <v>73</v>
      </c>
      <c r="B155" s="6" t="s">
        <v>887</v>
      </c>
      <c r="C155" s="6" t="s">
        <v>578</v>
      </c>
    </row>
    <row r="156" spans="1:3" x14ac:dyDescent="0.25">
      <c r="A156" s="6" t="s">
        <v>74</v>
      </c>
      <c r="B156" s="6" t="s">
        <v>888</v>
      </c>
      <c r="C156" s="6" t="s">
        <v>580</v>
      </c>
    </row>
    <row r="157" spans="1:3" x14ac:dyDescent="0.25">
      <c r="A157" s="6" t="s">
        <v>13</v>
      </c>
      <c r="B157" s="6" t="s">
        <v>889</v>
      </c>
      <c r="C157" s="6" t="s">
        <v>890</v>
      </c>
    </row>
    <row r="158" spans="1:3" x14ac:dyDescent="0.25">
      <c r="A158" s="6" t="s">
        <v>1013</v>
      </c>
      <c r="B158" s="6" t="s">
        <v>891</v>
      </c>
      <c r="C158" s="6" t="s">
        <v>892</v>
      </c>
    </row>
    <row r="159" spans="1:3" x14ac:dyDescent="0.25">
      <c r="A159" s="6" t="s">
        <v>133</v>
      </c>
      <c r="B159" s="6" t="s">
        <v>893</v>
      </c>
      <c r="C159" s="6" t="s">
        <v>894</v>
      </c>
    </row>
    <row r="160" spans="1:3" x14ac:dyDescent="0.25">
      <c r="A160" s="6" t="s">
        <v>144</v>
      </c>
      <c r="B160" s="6" t="s">
        <v>895</v>
      </c>
      <c r="C160" s="6" t="s">
        <v>586</v>
      </c>
    </row>
    <row r="161" spans="1:3" x14ac:dyDescent="0.25">
      <c r="A161" s="6" t="s">
        <v>75</v>
      </c>
      <c r="B161" s="6" t="s">
        <v>896</v>
      </c>
      <c r="C161" s="6" t="s">
        <v>897</v>
      </c>
    </row>
    <row r="162" spans="1:3" x14ac:dyDescent="0.25">
      <c r="A162" s="6" t="s">
        <v>14</v>
      </c>
      <c r="B162" s="6" t="s">
        <v>898</v>
      </c>
      <c r="C162" s="6" t="s">
        <v>588</v>
      </c>
    </row>
    <row r="163" spans="1:3" x14ac:dyDescent="0.25">
      <c r="A163" s="53" t="s">
        <v>1046</v>
      </c>
      <c r="B163" s="53" t="s">
        <v>1049</v>
      </c>
      <c r="C163" s="53" t="s">
        <v>1048</v>
      </c>
    </row>
    <row r="164" spans="1:3" x14ac:dyDescent="0.25">
      <c r="A164" s="6" t="s">
        <v>135</v>
      </c>
      <c r="B164" s="6" t="s">
        <v>899</v>
      </c>
      <c r="C164" s="6" t="s">
        <v>900</v>
      </c>
    </row>
    <row r="165" spans="1:3" x14ac:dyDescent="0.25">
      <c r="A165" s="6" t="s">
        <v>76</v>
      </c>
      <c r="B165" s="6" t="s">
        <v>901</v>
      </c>
      <c r="C165" s="6" t="s">
        <v>902</v>
      </c>
    </row>
    <row r="166" spans="1:3" x14ac:dyDescent="0.25">
      <c r="A166" s="6" t="s">
        <v>77</v>
      </c>
      <c r="B166" s="6" t="s">
        <v>903</v>
      </c>
      <c r="C166" s="6" t="s">
        <v>904</v>
      </c>
    </row>
    <row r="167" spans="1:3" x14ac:dyDescent="0.25">
      <c r="A167" s="6" t="s">
        <v>136</v>
      </c>
      <c r="B167" s="6" t="s">
        <v>905</v>
      </c>
      <c r="C167" s="6" t="s">
        <v>590</v>
      </c>
    </row>
    <row r="168" spans="1:3" x14ac:dyDescent="0.25">
      <c r="A168" s="6" t="s">
        <v>295</v>
      </c>
      <c r="B168" s="6" t="s">
        <v>906</v>
      </c>
      <c r="C168" s="6" t="s">
        <v>592</v>
      </c>
    </row>
    <row r="169" spans="1:3" x14ac:dyDescent="0.25">
      <c r="A169" s="6" t="s">
        <v>51</v>
      </c>
      <c r="B169" s="6" t="s">
        <v>907</v>
      </c>
      <c r="C169" s="6" t="s">
        <v>908</v>
      </c>
    </row>
    <row r="170" spans="1:3" x14ac:dyDescent="0.25">
      <c r="A170" s="6" t="s">
        <v>299</v>
      </c>
      <c r="B170" s="6" t="s">
        <v>909</v>
      </c>
      <c r="C170" s="6" t="s">
        <v>596</v>
      </c>
    </row>
    <row r="171" spans="1:3" x14ac:dyDescent="0.25">
      <c r="A171" s="6" t="s">
        <v>303</v>
      </c>
      <c r="B171" s="6" t="s">
        <v>910</v>
      </c>
      <c r="C171" s="6" t="s">
        <v>600</v>
      </c>
    </row>
    <row r="172" spans="1:3" x14ac:dyDescent="0.25">
      <c r="A172" s="6" t="s">
        <v>305</v>
      </c>
      <c r="B172" s="6" t="s">
        <v>911</v>
      </c>
      <c r="C172" s="6" t="s">
        <v>602</v>
      </c>
    </row>
    <row r="173" spans="1:3" x14ac:dyDescent="0.25">
      <c r="A173" s="6" t="s">
        <v>308</v>
      </c>
      <c r="B173" s="6" t="s">
        <v>912</v>
      </c>
      <c r="C173" s="6" t="s">
        <v>606</v>
      </c>
    </row>
    <row r="174" spans="1:3" x14ac:dyDescent="0.25">
      <c r="A174" s="6" t="s">
        <v>52</v>
      </c>
      <c r="B174" s="48" t="s">
        <v>1034</v>
      </c>
      <c r="C174" s="6" t="s">
        <v>610</v>
      </c>
    </row>
    <row r="175" spans="1:3" x14ac:dyDescent="0.25">
      <c r="A175" s="6" t="s">
        <v>313</v>
      </c>
      <c r="B175" s="6" t="s">
        <v>913</v>
      </c>
      <c r="C175" s="6" t="s">
        <v>612</v>
      </c>
    </row>
    <row r="176" spans="1:3" x14ac:dyDescent="0.25">
      <c r="A176" s="6" t="s">
        <v>53</v>
      </c>
      <c r="B176" s="6" t="s">
        <v>914</v>
      </c>
      <c r="C176" s="6" t="s">
        <v>915</v>
      </c>
    </row>
    <row r="177" spans="1:3" x14ac:dyDescent="0.25">
      <c r="A177" s="6" t="s">
        <v>49</v>
      </c>
      <c r="B177" s="6" t="s">
        <v>916</v>
      </c>
      <c r="C177" s="6" t="s">
        <v>614</v>
      </c>
    </row>
    <row r="178" spans="1:3" x14ac:dyDescent="0.25">
      <c r="A178" s="6" t="s">
        <v>316</v>
      </c>
      <c r="B178" s="6" t="s">
        <v>917</v>
      </c>
      <c r="C178" s="6" t="s">
        <v>616</v>
      </c>
    </row>
    <row r="179" spans="1:3" x14ac:dyDescent="0.25">
      <c r="A179" s="6" t="s">
        <v>320</v>
      </c>
      <c r="B179" s="6" t="s">
        <v>918</v>
      </c>
      <c r="C179" s="6" t="s">
        <v>618</v>
      </c>
    </row>
    <row r="180" spans="1:3" x14ac:dyDescent="0.25">
      <c r="A180" s="55" t="s">
        <v>1055</v>
      </c>
      <c r="B180" s="55" t="s">
        <v>1066</v>
      </c>
      <c r="C180" s="55" t="s">
        <v>1067</v>
      </c>
    </row>
    <row r="181" spans="1:3" x14ac:dyDescent="0.25">
      <c r="A181" s="6" t="s">
        <v>131</v>
      </c>
      <c r="B181" s="6" t="s">
        <v>919</v>
      </c>
      <c r="C181" s="6" t="s">
        <v>620</v>
      </c>
    </row>
    <row r="182" spans="1:3" x14ac:dyDescent="0.25">
      <c r="A182" s="6" t="s">
        <v>325</v>
      </c>
      <c r="B182" s="6" t="s">
        <v>920</v>
      </c>
      <c r="C182" s="6" t="s">
        <v>622</v>
      </c>
    </row>
    <row r="183" spans="1:3" x14ac:dyDescent="0.25">
      <c r="A183" s="6" t="s">
        <v>55</v>
      </c>
      <c r="B183" s="6" t="s">
        <v>921</v>
      </c>
      <c r="C183" s="6" t="s">
        <v>624</v>
      </c>
    </row>
    <row r="184" spans="1:3" x14ac:dyDescent="0.25">
      <c r="A184" s="6" t="s">
        <v>26</v>
      </c>
      <c r="B184" s="6" t="s">
        <v>922</v>
      </c>
      <c r="C184" s="6" t="s">
        <v>923</v>
      </c>
    </row>
    <row r="185" spans="1:3" x14ac:dyDescent="0.25">
      <c r="A185" s="82" t="s">
        <v>1190</v>
      </c>
      <c r="B185" s="82" t="s">
        <v>1194</v>
      </c>
      <c r="C185" s="82" t="s">
        <v>1193</v>
      </c>
    </row>
    <row r="186" spans="1:3" x14ac:dyDescent="0.25">
      <c r="A186" s="6" t="s">
        <v>145</v>
      </c>
      <c r="B186" s="6" t="s">
        <v>924</v>
      </c>
      <c r="C186" s="6" t="s">
        <v>628</v>
      </c>
    </row>
    <row r="187" spans="1:3" x14ac:dyDescent="0.25">
      <c r="A187" s="6" t="s">
        <v>331</v>
      </c>
      <c r="B187" s="6" t="s">
        <v>925</v>
      </c>
      <c r="C187" s="6" t="s">
        <v>630</v>
      </c>
    </row>
    <row r="188" spans="1:3" x14ac:dyDescent="0.25">
      <c r="A188" s="6" t="s">
        <v>335</v>
      </c>
      <c r="B188" s="6" t="s">
        <v>926</v>
      </c>
      <c r="C188" s="6" t="s">
        <v>634</v>
      </c>
    </row>
    <row r="189" spans="1:3" x14ac:dyDescent="0.25">
      <c r="A189" s="6" t="s">
        <v>338</v>
      </c>
      <c r="B189" s="6" t="s">
        <v>927</v>
      </c>
      <c r="C189" s="6" t="s">
        <v>636</v>
      </c>
    </row>
    <row r="190" spans="1:3" x14ac:dyDescent="0.25">
      <c r="A190" s="6" t="s">
        <v>342</v>
      </c>
      <c r="B190" s="6" t="s">
        <v>928</v>
      </c>
      <c r="C190" s="6" t="s">
        <v>640</v>
      </c>
    </row>
    <row r="191" spans="1:3" x14ac:dyDescent="0.25">
      <c r="A191" s="6" t="s">
        <v>56</v>
      </c>
      <c r="B191" s="6" t="s">
        <v>929</v>
      </c>
      <c r="C191" s="6" t="s">
        <v>642</v>
      </c>
    </row>
    <row r="192" spans="1:3" x14ac:dyDescent="0.25">
      <c r="A192" s="47" t="s">
        <v>124</v>
      </c>
      <c r="B192" s="6" t="s">
        <v>930</v>
      </c>
      <c r="C192" s="6" t="s">
        <v>644</v>
      </c>
    </row>
    <row r="193" spans="1:3" x14ac:dyDescent="0.25">
      <c r="A193" s="6" t="s">
        <v>988</v>
      </c>
      <c r="B193" s="6" t="s">
        <v>931</v>
      </c>
      <c r="C193" s="6" t="s">
        <v>932</v>
      </c>
    </row>
    <row r="194" spans="1:3" x14ac:dyDescent="0.25">
      <c r="A194" s="6" t="s">
        <v>125</v>
      </c>
      <c r="B194" s="6" t="s">
        <v>933</v>
      </c>
      <c r="C194" s="6" t="s">
        <v>648</v>
      </c>
    </row>
    <row r="195" spans="1:3" x14ac:dyDescent="0.25">
      <c r="A195" s="44" t="s">
        <v>126</v>
      </c>
      <c r="B195" s="6" t="s">
        <v>934</v>
      </c>
      <c r="C195" s="6" t="s">
        <v>650</v>
      </c>
    </row>
    <row r="196" spans="1:3" x14ac:dyDescent="0.25">
      <c r="A196" s="6" t="s">
        <v>1014</v>
      </c>
      <c r="B196" s="6" t="s">
        <v>935</v>
      </c>
      <c r="C196" s="6" t="s">
        <v>936</v>
      </c>
    </row>
    <row r="197" spans="1:3" x14ac:dyDescent="0.25">
      <c r="A197" s="6" t="s">
        <v>1015</v>
      </c>
      <c r="B197" s="6" t="s">
        <v>937</v>
      </c>
      <c r="C197" s="6" t="s">
        <v>470</v>
      </c>
    </row>
    <row r="198" spans="1:3" x14ac:dyDescent="0.25">
      <c r="A198" s="6" t="s">
        <v>1016</v>
      </c>
      <c r="B198" s="6" t="s">
        <v>938</v>
      </c>
      <c r="C198" s="6" t="s">
        <v>939</v>
      </c>
    </row>
    <row r="199" spans="1:3" x14ac:dyDescent="0.25">
      <c r="A199" s="6"/>
      <c r="B199" s="6"/>
      <c r="C199" s="6"/>
    </row>
    <row r="200" spans="1:3" x14ac:dyDescent="0.25">
      <c r="A200" s="3" t="s">
        <v>1074</v>
      </c>
      <c r="B200" s="3" t="s">
        <v>1112</v>
      </c>
      <c r="C200" s="3" t="s">
        <v>394</v>
      </c>
    </row>
    <row r="201" spans="1:3" x14ac:dyDescent="0.25">
      <c r="A201" s="3" t="s">
        <v>1165</v>
      </c>
      <c r="B201" s="77" t="s">
        <v>1169</v>
      </c>
      <c r="C201" s="77" t="s">
        <v>1168</v>
      </c>
    </row>
    <row r="202" spans="1:3" x14ac:dyDescent="0.25">
      <c r="A202" s="3" t="s">
        <v>1076</v>
      </c>
      <c r="B202" s="3" t="s">
        <v>1113</v>
      </c>
      <c r="C202" s="3" t="s">
        <v>1096</v>
      </c>
    </row>
    <row r="203" spans="1:3" x14ac:dyDescent="0.25">
      <c r="A203" s="3" t="s">
        <v>1150</v>
      </c>
      <c r="B203" s="71" t="s">
        <v>1154</v>
      </c>
      <c r="C203" s="71" t="s">
        <v>1153</v>
      </c>
    </row>
    <row r="204" spans="1:3" x14ac:dyDescent="0.25">
      <c r="A204" s="3" t="s">
        <v>1078</v>
      </c>
      <c r="B204" s="3" t="s">
        <v>1114</v>
      </c>
      <c r="C204" s="3" t="s">
        <v>1097</v>
      </c>
    </row>
    <row r="205" spans="1:3" x14ac:dyDescent="0.25">
      <c r="A205" s="3" t="s">
        <v>1080</v>
      </c>
      <c r="B205" s="3" t="s">
        <v>1115</v>
      </c>
      <c r="C205" s="3" t="s">
        <v>574</v>
      </c>
    </row>
    <row r="206" spans="1:3" x14ac:dyDescent="0.25">
      <c r="A206" s="3" t="s">
        <v>1082</v>
      </c>
      <c r="B206" s="72" t="s">
        <v>1155</v>
      </c>
      <c r="C206" s="3" t="s">
        <v>1098</v>
      </c>
    </row>
    <row r="207" spans="1:3" x14ac:dyDescent="0.25">
      <c r="A207" s="3" t="s">
        <v>1084</v>
      </c>
      <c r="B207" s="72" t="s">
        <v>1156</v>
      </c>
      <c r="C207" s="3" t="s">
        <v>596</v>
      </c>
    </row>
    <row r="208" spans="1:3" x14ac:dyDescent="0.25">
      <c r="A208" s="3" t="s">
        <v>1086</v>
      </c>
      <c r="B208" s="72" t="s">
        <v>1157</v>
      </c>
      <c r="C208" s="3" t="s">
        <v>606</v>
      </c>
    </row>
    <row r="209" spans="1:3" x14ac:dyDescent="0.25">
      <c r="A209" s="3" t="s">
        <v>1088</v>
      </c>
      <c r="B209" s="3" t="s">
        <v>1116</v>
      </c>
      <c r="C209" s="3" t="s">
        <v>1067</v>
      </c>
    </row>
    <row r="210" spans="1:3" x14ac:dyDescent="0.25">
      <c r="A210" s="3" t="s">
        <v>1090</v>
      </c>
      <c r="B210" s="3" t="s">
        <v>1117</v>
      </c>
      <c r="C210" s="3" t="s">
        <v>1099</v>
      </c>
    </row>
    <row r="211" spans="1:3" x14ac:dyDescent="0.25">
      <c r="A211" s="3" t="s">
        <v>1092</v>
      </c>
      <c r="B211" s="3" t="s">
        <v>1118</v>
      </c>
      <c r="C211" s="3" t="s">
        <v>636</v>
      </c>
    </row>
    <row r="212" spans="1:3" x14ac:dyDescent="0.25">
      <c r="A212" s="3" t="s">
        <v>1094</v>
      </c>
      <c r="B212" s="3" t="s">
        <v>1119</v>
      </c>
      <c r="C212" s="3" t="s">
        <v>1100</v>
      </c>
    </row>
  </sheetData>
  <conditionalFormatting sqref="A85:C94 A69:C83 B1:C9 A2:A9 A11:C12 A96:C173 A175:C200 A26:C65 A14:C24 A204:C205 A209:C212 A202:C202">
    <cfRule type="expression" dxfId="17" priority="23">
      <formula>MOD(ROW(),2)=1</formula>
    </cfRule>
  </conditionalFormatting>
  <conditionalFormatting sqref="B10:C10">
    <cfRule type="expression" dxfId="16" priority="22">
      <formula>MOD(ROW(),2)=1</formula>
    </cfRule>
  </conditionalFormatting>
  <conditionalFormatting sqref="A1">
    <cfRule type="expression" dxfId="15" priority="21">
      <formula>MOD(ROW(),2)=1</formula>
    </cfRule>
  </conditionalFormatting>
  <conditionalFormatting sqref="A10">
    <cfRule type="expression" dxfId="14" priority="19">
      <formula>MOD(ROW(),2)=1</formula>
    </cfRule>
  </conditionalFormatting>
  <conditionalFormatting sqref="A174:C174">
    <cfRule type="expression" dxfId="13" priority="18">
      <formula>MOD(ROW(),2)=1</formula>
    </cfRule>
  </conditionalFormatting>
  <conditionalFormatting sqref="A84:C84">
    <cfRule type="expression" dxfId="12" priority="17">
      <formula>MOD(ROW(),2)=1</formula>
    </cfRule>
  </conditionalFormatting>
  <conditionalFormatting sqref="A95:C95">
    <cfRule type="expression" dxfId="11" priority="16">
      <formula>MOD(ROW(),2)=1</formula>
    </cfRule>
  </conditionalFormatting>
  <conditionalFormatting sqref="A67:C68">
    <cfRule type="expression" dxfId="10" priority="13">
      <formula>MOD(ROW(),2)=1</formula>
    </cfRule>
  </conditionalFormatting>
  <conditionalFormatting sqref="A66:C66">
    <cfRule type="expression" dxfId="9" priority="12">
      <formula>MOD(ROW(),2)=1</formula>
    </cfRule>
  </conditionalFormatting>
  <conditionalFormatting sqref="A25:C25">
    <cfRule type="expression" dxfId="8" priority="11">
      <formula>MOD(ROW(),2)=1</formula>
    </cfRule>
  </conditionalFormatting>
  <conditionalFormatting sqref="A13:B13">
    <cfRule type="expression" dxfId="7" priority="10">
      <formula>MOD(ROW(),2)=1</formula>
    </cfRule>
  </conditionalFormatting>
  <conditionalFormatting sqref="C13">
    <cfRule type="expression" dxfId="6" priority="9">
      <formula>MOD(ROW(),2)=1</formula>
    </cfRule>
  </conditionalFormatting>
  <conditionalFormatting sqref="A203:B203">
    <cfRule type="expression" dxfId="5" priority="8">
      <formula>MOD(ROW(),2)=1</formula>
    </cfRule>
  </conditionalFormatting>
  <conditionalFormatting sqref="C203">
    <cfRule type="expression" dxfId="4" priority="7">
      <formula>MOD(ROW(),2)=1</formula>
    </cfRule>
  </conditionalFormatting>
  <conditionalFormatting sqref="C206:C208">
    <cfRule type="expression" dxfId="3" priority="3">
      <formula>MOD(ROW(),2)=1</formula>
    </cfRule>
  </conditionalFormatting>
  <conditionalFormatting sqref="A206:B208">
    <cfRule type="expression" dxfId="2" priority="4">
      <formula>MOD(ROW(),2)=1</formula>
    </cfRule>
  </conditionalFormatting>
  <conditionalFormatting sqref="A201:B201">
    <cfRule type="expression" dxfId="1" priority="2">
      <formula>MOD(ROW(),2)=1</formula>
    </cfRule>
  </conditionalFormatting>
  <conditionalFormatting sqref="C201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Order</vt:lpstr>
      <vt:lpstr>MFC</vt:lpstr>
      <vt:lpstr>0.8mm Edging</vt:lpstr>
      <vt:lpstr>2mm Edging</vt:lpstr>
      <vt:lpstr>_0.8mmEdging</vt:lpstr>
      <vt:lpstr>_2mmEdging</vt:lpstr>
      <vt:lpstr>_MFC</vt:lpstr>
    </vt:vector>
  </TitlesOfParts>
  <Company>Cookstown Panel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McElhone</dc:creator>
  <cp:lastModifiedBy>Mark McElhone</cp:lastModifiedBy>
  <cp:lastPrinted>2023-02-24T08:38:30Z</cp:lastPrinted>
  <dcterms:created xsi:type="dcterms:W3CDTF">2019-06-19T10:52:59Z</dcterms:created>
  <dcterms:modified xsi:type="dcterms:W3CDTF">2024-05-03T09:49:11Z</dcterms:modified>
</cp:coreProperties>
</file>